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ento_sešit" defaultThemeVersion="124226"/>
  <bookViews>
    <workbookView xWindow="0" yWindow="0" windowWidth="20490" windowHeight="7755" activeTab="0"/>
  </bookViews>
  <sheets>
    <sheet name="KRYCÍ LIST OBJEKTU 0001" sheetId="2" r:id="rId1"/>
    <sheet name="SLEPÝ ROZPOČET OBJEKTU 0001" sheetId="3" r:id="rId2"/>
    <sheet name="VÝKAZ VÝMĚR" sheetId="4" r:id="rId3"/>
  </sheets>
  <definedNames>
    <definedName name="DATABASE" localSheetId="1">'SLEPÝ ROZPOČET OBJEKTU 0001'!$A$9:$H$9</definedName>
    <definedName name="sestava" localSheetId="2">'VÝKAZ VÝMĚR'!$A$1:$I$862</definedName>
    <definedName name="_xlnm.Print_Titles" localSheetId="1">'SLEPÝ ROZPOČET OBJEKTU 0001'!$7:$8</definedName>
  </definedNames>
  <calcPr calcId="125725"/>
</workbook>
</file>

<file path=xl/connections.xml><?xml version="1.0" encoding="utf-8"?>
<connections xmlns="http://schemas.openxmlformats.org/spreadsheetml/2006/main">
  <connection xmlns="http://schemas.openxmlformats.org/spreadsheetml/2006/main" id="1" name="Připojení" type="4" refreshedVersion="0" background="1" saveData="1">
    <webPr parsePre="1" consecutive="1" xl2000="1" url="C:\sestava.htm" htmlTables="1"/>
  </connection>
</connections>
</file>

<file path=xl/sharedStrings.xml><?xml version="1.0" encoding="utf-8"?>
<sst xmlns="http://schemas.openxmlformats.org/spreadsheetml/2006/main" count="944" uniqueCount="457">
  <si>
    <t>MJ</t>
  </si>
  <si>
    <t>Kč</t>
  </si>
  <si>
    <t>A</t>
  </si>
  <si>
    <t>KRYCÍ LIST ROZPOČTU</t>
  </si>
  <si>
    <t>Název stavby</t>
  </si>
  <si>
    <t>JKSO</t>
  </si>
  <si>
    <t/>
  </si>
  <si>
    <t>Název objektu</t>
  </si>
  <si>
    <t>EČO</t>
  </si>
  <si>
    <t>Název části</t>
  </si>
  <si>
    <t>Místo</t>
  </si>
  <si>
    <t>IČO</t>
  </si>
  <si>
    <t xml:space="preserve"> </t>
  </si>
  <si>
    <t>Objednavatel</t>
  </si>
  <si>
    <t>Projektant</t>
  </si>
  <si>
    <t>Zhotovitel</t>
  </si>
  <si>
    <t>Rozpočet číslo</t>
  </si>
  <si>
    <t>Zpracoval</t>
  </si>
  <si>
    <t>Dne</t>
  </si>
  <si>
    <t>Položek</t>
  </si>
  <si>
    <t>Landa</t>
  </si>
  <si>
    <t>Měrné a účelové jednotky</t>
  </si>
  <si>
    <t>Počet</t>
  </si>
  <si>
    <t>Náklady / 1 m.j.</t>
  </si>
  <si>
    <t xml:space="preserve">  Rozpočtové náklady v  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</si>
  <si>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</si>
  <si>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</si>
  <si>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</si>
  <si>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</si>
  <si>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</si>
  <si>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</si>
  <si>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</si>
  <si>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</si>
  <si>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</si>
  <si>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</si>
  <si>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</si>
  <si>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</si>
  <si>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</si>
  <si>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</si>
  <si>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</si>
  <si>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</si>
  <si>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</si>
  <si>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</si>
  <si>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</si>
  <si>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 ř. 1-6 )</t>
  </si>
  <si>
    <t>DN ( ř. 8-11 )</t>
  </si>
  <si>
    <t>NUS ( ř. 13-18 )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</si>
  <si>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</si>
  <si>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</si>
  <si>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</si>
  <si>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</si>
  <si>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</si>
  <si>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</si>
  <si>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</si>
  <si>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</si>
  <si>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</si>
  <si>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(ř.23-25)</t>
  </si>
  <si>
    <t>E</t>
  </si>
  <si>
    <t>Přípočty a odpočty</t>
  </si>
  <si>
    <t>Dodávky objednavatele</t>
  </si>
  <si>
    <t>Klouzavá doložka</t>
  </si>
  <si>
    <t>Zvýhodnění + -</t>
  </si>
  <si>
    <t>ROZPOČET</t>
  </si>
  <si>
    <t>STAVBA:</t>
  </si>
  <si>
    <t xml:space="preserve">JKSO : </t>
  </si>
  <si>
    <t>Objekt :</t>
  </si>
  <si>
    <t xml:space="preserve">EČO : </t>
  </si>
  <si>
    <t xml:space="preserve">Objednavatel : </t>
  </si>
  <si>
    <t>Zpracoval :</t>
  </si>
  <si>
    <t xml:space="preserve">Zhotovitel : </t>
  </si>
  <si>
    <t xml:space="preserve">Datum : </t>
  </si>
  <si>
    <t>P.Č.</t>
  </si>
  <si>
    <t>KCN</t>
  </si>
  <si>
    <t>Kód položky</t>
  </si>
  <si>
    <t>Popis položky</t>
  </si>
  <si>
    <t>Množství celkem</t>
  </si>
  <si>
    <t>Cena jednotková</t>
  </si>
  <si>
    <t>Cena celkem</t>
  </si>
  <si>
    <t>Figura</t>
  </si>
  <si>
    <t>Výkaz výměr</t>
  </si>
  <si>
    <t>DIČ</t>
  </si>
  <si>
    <t>003-LEŠENÍ</t>
  </si>
  <si>
    <t>949101111</t>
  </si>
  <si>
    <t>LEŠENÍ POMOCNÉ POZEM STAVBY V 1,9M</t>
  </si>
  <si>
    <t>M2</t>
  </si>
  <si>
    <t>003</t>
  </si>
  <si>
    <t>941941041</t>
  </si>
  <si>
    <t>MTŽ LEŠENÍ 1 ŘAD S PODL Š1,2M H10M</t>
  </si>
  <si>
    <t>941941291</t>
  </si>
  <si>
    <t>PŘÍPL ZKD MĚS POUŽ LEŠ K CENĚ 1041</t>
  </si>
  <si>
    <t>944711112</t>
  </si>
  <si>
    <t>MTŽ ZÁCHYTNÁ STŘÍŠKA Š -2M</t>
  </si>
  <si>
    <t>M</t>
  </si>
  <si>
    <t>944711212</t>
  </si>
  <si>
    <t>PŘÍPL ZKD DEN LEŠENÍ K 94471-1112</t>
  </si>
  <si>
    <t>941941841</t>
  </si>
  <si>
    <t>DMTŽ LEŠENÍ 1 ŘAD S PODL Š1,2M H10M</t>
  </si>
  <si>
    <t>944711812</t>
  </si>
  <si>
    <t>DMTŽ ZÁCHYTNÁ STŘÍŠKA Š -2M</t>
  </si>
  <si>
    <t>003-LEŠENÍ CELKEM</t>
  </si>
  <si>
    <t>011-BĚŽNÉ STAVEBNÍ PRÁCE</t>
  </si>
  <si>
    <t>629991001</t>
  </si>
  <si>
    <t>ZAKRYTÍ PODÉLNÁ PLOCHA FÓLIE</t>
  </si>
  <si>
    <t>011</t>
  </si>
  <si>
    <t>629991012</t>
  </si>
  <si>
    <t>ZAKRYTÍ OTVOR FÓLIE NA LIŠTU</t>
  </si>
  <si>
    <t>622143004</t>
  </si>
  <si>
    <t>MTŽ OMÍTKOVÝ ZAČIŠŤOVACÍ PROFIL</t>
  </si>
  <si>
    <t>590515170</t>
  </si>
  <si>
    <t>PROFIL ZAČIŠŤOVACÍ OKENNÍ 6MMM</t>
  </si>
  <si>
    <t>622131121</t>
  </si>
  <si>
    <t>PENETRACE ASN VNĚ STĚNA RUČNĚ</t>
  </si>
  <si>
    <t>622521011</t>
  </si>
  <si>
    <t>SILIKÁT ZRN OMÍTKA 1,5MM VNĚ STĚNA</t>
  </si>
  <si>
    <t>998018002</t>
  </si>
  <si>
    <t>PŘESUN HMOT RUČNÍ BUDOVA V -12M</t>
  </si>
  <si>
    <t>T</t>
  </si>
  <si>
    <t>011-BĚŽNÉ STAVEBNÍ PRÁCE CELKEM</t>
  </si>
  <si>
    <t>013-BOURÁNÍ KONSTRUKCÍ</t>
  </si>
  <si>
    <t>968061113</t>
  </si>
  <si>
    <t>VYVĚŠENÍ DŘ KŘÍD OKEN &gt;1,5M2</t>
  </si>
  <si>
    <t>KUS</t>
  </si>
  <si>
    <t>013</t>
  </si>
  <si>
    <t>968062375</t>
  </si>
  <si>
    <t>VYB OKEN+KŘ RÁM DŘ ZDVOJ -2M2</t>
  </si>
  <si>
    <t>968062376</t>
  </si>
  <si>
    <t>VYB OKEN+KŘ RÁM DŘ ZDVOJ -4M2</t>
  </si>
  <si>
    <t>978015291</t>
  </si>
  <si>
    <t>OTLUČ OMÍTKY VEN MV,MVC 1-4ST 100%</t>
  </si>
  <si>
    <t>979011111</t>
  </si>
  <si>
    <t>SVIS DOPRAVA SUTI PRVÉ PODLAŽÍ</t>
  </si>
  <si>
    <t>979082111</t>
  </si>
  <si>
    <t>VNITROSTAV DOPRAVA SUTI DO 10M</t>
  </si>
  <si>
    <t>979082121</t>
  </si>
  <si>
    <t>VNITROSTAV DOPRAVA SUTI ZKD 5M</t>
  </si>
  <si>
    <t>979081111</t>
  </si>
  <si>
    <t>ODVOZ SUTI NA SKLÁDKU DO 1KM</t>
  </si>
  <si>
    <t>979081121</t>
  </si>
  <si>
    <t>ODVOZ SUTI NA SKLÁDKU ZKD 1KM</t>
  </si>
  <si>
    <t>979098204</t>
  </si>
  <si>
    <t>SKLÁDKOVNÉ SKLO</t>
  </si>
  <si>
    <t>979098232</t>
  </si>
  <si>
    <t>SKLÁDKOVNÉ NETŘÍDĚNÝ STAVEBNÍ ODPAD</t>
  </si>
  <si>
    <t>013-BOURÁNÍ KONSTRUKCÍ CELKEM</t>
  </si>
  <si>
    <t>HSV  CELKEM</t>
  </si>
  <si>
    <t>764-KONSTRUKCE KLEMPÍŘSKÉ</t>
  </si>
  <si>
    <t>998764102</t>
  </si>
  <si>
    <t>PŘESUN HMOT KLEMPÍŘ KCE OBJEKT V -12M</t>
  </si>
  <si>
    <t>764</t>
  </si>
  <si>
    <t>764410850</t>
  </si>
  <si>
    <t>DMTŽ OPLECH PARAPETU RŠ -330</t>
  </si>
  <si>
    <t>764410920</t>
  </si>
  <si>
    <t>OPR PZ OPLECHOVÁNÍ PARAPETŮ RŠ150</t>
  </si>
  <si>
    <t>764-KONSTRUKCE KLEMPÍŘSKÉ CELKEM</t>
  </si>
  <si>
    <t>766-KONSTRUKCE TRUHLÁŘSKÉ - MONTÁŽ</t>
  </si>
  <si>
    <t>766621001</t>
  </si>
  <si>
    <t>DOD+MTŽ OKNA A BALK.DVEŘE PLASTOVÉ - CELKEM</t>
  </si>
  <si>
    <t>766</t>
  </si>
  <si>
    <t>766691610</t>
  </si>
  <si>
    <t>MTŽ LIŠTY VEN,VNI DŘ/AL/PLAST S PODTMELENÍM</t>
  </si>
  <si>
    <t>590712060</t>
  </si>
  <si>
    <t>LIŠTA KRYCÍ PLASTOVÁ 50 MM, BÍLÁ</t>
  </si>
  <si>
    <t>766492100</t>
  </si>
  <si>
    <t>MTŽ OBLOŽENÍ OSTĚNÍ</t>
  </si>
  <si>
    <t>607215600</t>
  </si>
  <si>
    <t>DESKA DŘTŘ LAMINOVANÁ BÍLÁ T18 MM</t>
  </si>
  <si>
    <t>766496100</t>
  </si>
  <si>
    <t>DÝHOVÁNÍ HRAN Š-2CM</t>
  </si>
  <si>
    <t>283421600</t>
  </si>
  <si>
    <t>HRANA PLASTOVÁ NARÁŽECÍ 18MM</t>
  </si>
  <si>
    <t>998766102</t>
  </si>
  <si>
    <t>PŘESUN HMOT TRUHLÁŘ KCE OBJEKT V -12M</t>
  </si>
  <si>
    <t>766441811</t>
  </si>
  <si>
    <t>DMTŽ PARAPET DESKA Š -30CM DL -1M</t>
  </si>
  <si>
    <t>766441821</t>
  </si>
  <si>
    <t>DMTŽ PARAPET DESKA Š -30CM DL 1M-</t>
  </si>
  <si>
    <t>766692911</t>
  </si>
  <si>
    <t>VÝMĚNA DŘEV PARAPET Š-30CM DL -1,0M</t>
  </si>
  <si>
    <t>766692912</t>
  </si>
  <si>
    <t>VÝMĚNA DŘEV PARAPET Š-30CM DL -1,6M</t>
  </si>
  <si>
    <t>766692913</t>
  </si>
  <si>
    <t>VÝMĚNA DŘEV PARAPET Š-30CM DL -2,6M</t>
  </si>
  <si>
    <t>766692914</t>
  </si>
  <si>
    <t>VÝMĚNA DŘEV PARAPET Š-30CM D 2,6-M</t>
  </si>
  <si>
    <t>607941010</t>
  </si>
  <si>
    <t>DESKY PARAPETNÍ POSTFORMING 200MM</t>
  </si>
  <si>
    <t>607941200</t>
  </si>
  <si>
    <t>KONCOVKA PVC K PARAPETŮM 200MM</t>
  </si>
  <si>
    <t>766-KONSTRUKCE TRUHLÁŘSKÉ - MONTÁŽ CELKEM</t>
  </si>
  <si>
    <t>784-MALBY A TAPETOVÁNÍ</t>
  </si>
  <si>
    <t>784121001</t>
  </si>
  <si>
    <t>OŠKRABÁNÍ MALBY V MÍSNOSTECH VÝŠKY DO 3,80M</t>
  </si>
  <si>
    <t>784</t>
  </si>
  <si>
    <t>784171001</t>
  </si>
  <si>
    <t>OLEPOVÁNÍ VNITŘ PLOCH PÁSKOU V MÍSTN V -3,8M</t>
  </si>
  <si>
    <t>784171121</t>
  </si>
  <si>
    <t>ZAKRYTÍ VNITŘNÍCH PLOCH,KONSTR,PRVKŮ V -3,8M</t>
  </si>
  <si>
    <t>784211103</t>
  </si>
  <si>
    <t>DVOJNÁS BÍLÉ MALBY ZE SMĚSÍ ZA MOKRA VÝB -3,8</t>
  </si>
  <si>
    <t>784-MALBY A TAPETOVÁNÍ CELKEM</t>
  </si>
  <si>
    <t>787-ZASKLÍVÁNÍ</t>
  </si>
  <si>
    <t>787600802</t>
  </si>
  <si>
    <t>VYSKLENÍ OKNO/DVEŘE PLOCHÉ -3M2</t>
  </si>
  <si>
    <t>787</t>
  </si>
  <si>
    <t>787-ZASKLÍVÁNÍ CELKEM</t>
  </si>
  <si>
    <t>PSV  CELKEM</t>
  </si>
  <si>
    <t>OBJEKT Celkem bez DPH</t>
  </si>
  <si>
    <t>VÝMĚNA OKEN</t>
  </si>
  <si>
    <t>STACIONÁŘ PRO ZDRAVOTNĚ OSLABENÉ A TĚLESNĚ POSTIŽENÉ, KRYBLICKÁ 423, TRUTNOV</t>
  </si>
  <si>
    <t>TRUTNOV - KRYBLICE</t>
  </si>
  <si>
    <t>MĚSTO TRUTNOV</t>
  </si>
  <si>
    <t>DRUPOS TRUTNOV</t>
  </si>
  <si>
    <t>-----------------------------------------------------------------------------------------------------------------------------------------------------------</t>
  </si>
  <si>
    <t>ODBĚRATEL:</t>
  </si>
  <si>
    <t>IČO :</t>
  </si>
  <si>
    <t>DODAVATEL:</t>
  </si>
  <si>
    <t>PRO ÚČELY VÝBĚROVÉHO ŘÍZENÍ</t>
  </si>
  <si>
    <t>STAVBA :</t>
  </si>
  <si>
    <t>OBJEKT ČP.423 KRYBLICKÁ ULICE, TRUTNOV</t>
  </si>
  <si>
    <t>ZAKÁZKA : 79/14</t>
  </si>
  <si>
    <t>OBJEKT :</t>
  </si>
  <si>
    <t>REG.ČÍSLO: 4047/ŽA</t>
  </si>
  <si>
    <t>POŘADÍ</t>
  </si>
  <si>
    <t>| POLOŽKA</t>
  </si>
  <si>
    <t>| T E X T</t>
  </si>
  <si>
    <t>| M.J.</t>
  </si>
  <si>
    <t>| MNOŽSTVÍ</t>
  </si>
  <si>
    <t>|CENA JEDNOTKA</t>
  </si>
  <si>
    <t>| NÁKLADY CEL.</t>
  </si>
  <si>
    <t>|HMOTY J.</t>
  </si>
  <si>
    <t>| HMOTY CEL</t>
  </si>
  <si>
    <t xml:space="preserve">H S V </t>
  </si>
  <si>
    <t>KATALOG :</t>
  </si>
  <si>
    <t xml:space="preserve">LEŠENÍ-DOČASNÉ JEŘÁBOVÉ DRÁHY </t>
  </si>
  <si>
    <t>ODDÍL :</t>
  </si>
  <si>
    <t xml:space="preserve">LEŠENÍ A STAVEBNÍ VÝTAHY </t>
  </si>
  <si>
    <t>1/P</t>
  </si>
  <si>
    <t>178.560</t>
  </si>
  <si>
    <t>0.000</t>
  </si>
  <si>
    <t>0.023</t>
  </si>
  <si>
    <t xml:space="preserve">VÝKAZ VÝMĚR - figura </t>
  </si>
  <si>
    <t xml:space="preserve">výpočet </t>
  </si>
  <si>
    <t xml:space="preserve">množství </t>
  </si>
  <si>
    <t xml:space="preserve">ZEVNITŘ </t>
  </si>
  <si>
    <t xml:space="preserve">(1.2*1.2)*124 </t>
  </si>
  <si>
    <t xml:space="preserve">178.560 </t>
  </si>
  <si>
    <t>2/P</t>
  </si>
  <si>
    <t>879.348</t>
  </si>
  <si>
    <t>0.002</t>
  </si>
  <si>
    <t>1.759</t>
  </si>
  <si>
    <t xml:space="preserve">VENKOVNÍ-1.NP </t>
  </si>
  <si>
    <t xml:space="preserve">(55.36+1.2*2+16.11+1.2*2)*2*4.8 </t>
  </si>
  <si>
    <t xml:space="preserve">732.192 </t>
  </si>
  <si>
    <t xml:space="preserve">2.NP </t>
  </si>
  <si>
    <t xml:space="preserve">2*(18.56+1.2*2+12.71+1.2*2)*2*3.3 </t>
  </si>
  <si>
    <t xml:space="preserve">476.124 </t>
  </si>
  <si>
    <t xml:space="preserve">PRACOVNÍ VÝŠKA </t>
  </si>
  <si>
    <t xml:space="preserve">-(55.36+1.2*2+16.11+1.2*2)*2*1.8 </t>
  </si>
  <si>
    <t xml:space="preserve">-274.572 </t>
  </si>
  <si>
    <t xml:space="preserve">-2*(12.71+1.2*2)*1.8 </t>
  </si>
  <si>
    <t xml:space="preserve">-54.396 </t>
  </si>
  <si>
    <t>3/P</t>
  </si>
  <si>
    <t>.</t>
  </si>
  <si>
    <t>4/P</t>
  </si>
  <si>
    <t>18.000</t>
  </si>
  <si>
    <t>5/P</t>
  </si>
  <si>
    <t>540.000</t>
  </si>
  <si>
    <t xml:space="preserve">SOUČET ODDÍL : </t>
  </si>
  <si>
    <t xml:space="preserve">1.782 </t>
  </si>
  <si>
    <t>6/P</t>
  </si>
  <si>
    <t>7/P</t>
  </si>
  <si>
    <t xml:space="preserve">. </t>
  </si>
  <si>
    <t>SOUČET 003</t>
  </si>
  <si>
    <t xml:space="preserve">--------------------------------------------------------------------------------------------------------------------------------------- </t>
  </si>
  <si>
    <t xml:space="preserve">BĚŽNÉ STAVEBNÍ PRÁCE </t>
  </si>
  <si>
    <t xml:space="preserve">ÚPRAVA POVRCHŮ VNEJŠÍ </t>
  </si>
  <si>
    <t>8/P</t>
  </si>
  <si>
    <t>36.700</t>
  </si>
  <si>
    <t>0.004</t>
  </si>
  <si>
    <t xml:space="preserve">PARAPETY VENKOV </t>
  </si>
  <si>
    <t xml:space="preserve">(0.95*2+1.25*29+2.45*22+3.65*15)*0.25 </t>
  </si>
  <si>
    <t xml:space="preserve">36.700 </t>
  </si>
  <si>
    <t>9/P</t>
  </si>
  <si>
    <t>279.834</t>
  </si>
  <si>
    <t>0.034</t>
  </si>
  <si>
    <t xml:space="preserve">OTVORY CELKEM </t>
  </si>
  <si>
    <t xml:space="preserve">((0.9*2.92)*4+(2.4*1.8)*3) </t>
  </si>
  <si>
    <t xml:space="preserve">23.472 </t>
  </si>
  <si>
    <t xml:space="preserve">((0.9*2+1.2*12+2.4*4+3.6*8)*2.05) </t>
  </si>
  <si>
    <t xml:space="preserve">111.930 </t>
  </si>
  <si>
    <t xml:space="preserve">((1.2*17+2.4*15+3.6*7)*1.77) </t>
  </si>
  <si>
    <t xml:space="preserve">144.432 </t>
  </si>
  <si>
    <t>10/P</t>
  </si>
  <si>
    <t>409.420</t>
  </si>
  <si>
    <t xml:space="preserve">ŠPALETY OTVORŮ </t>
  </si>
  <si>
    <t xml:space="preserve">((0.9+2*2.92)*4+(2.4+2*1.8)*3) </t>
  </si>
  <si>
    <t xml:space="preserve">44.960 </t>
  </si>
  <si>
    <t xml:space="preserve">((0.9*2+1.2*12+2.4*4+3.6*8)+44*2.05) </t>
  </si>
  <si>
    <t xml:space="preserve">144.800 </t>
  </si>
  <si>
    <t xml:space="preserve">((1.2*17+2.4*15+3.6*7)+78*1.77) </t>
  </si>
  <si>
    <t xml:space="preserve">219.660 </t>
  </si>
  <si>
    <t>11/M</t>
  </si>
  <si>
    <t>429.891</t>
  </si>
  <si>
    <t>0.086</t>
  </si>
  <si>
    <t>12/P</t>
  </si>
  <si>
    <t>123.109</t>
  </si>
  <si>
    <t>0.058</t>
  </si>
  <si>
    <t xml:space="preserve">((0.9+2*2.92)*4+(2.4+2*1.8)*3)*0.1 </t>
  </si>
  <si>
    <t xml:space="preserve">4.496 </t>
  </si>
  <si>
    <t xml:space="preserve">((0.9*2+1.2*12+2.4*4+3.6*8)+44*2.05)*0.1 </t>
  </si>
  <si>
    <t xml:space="preserve">14.480 </t>
  </si>
  <si>
    <t xml:space="preserve">((1.2*17+2.4*15+3.6*7)+78*1.77)*0.1 </t>
  </si>
  <si>
    <t xml:space="preserve">21.966 </t>
  </si>
  <si>
    <t xml:space="preserve">PÁS OKEN 1.NP </t>
  </si>
  <si>
    <t xml:space="preserve">(55.36-0.38*4)*(2.05+1.77) </t>
  </si>
  <si>
    <t xml:space="preserve">205.669 </t>
  </si>
  <si>
    <t xml:space="preserve">PÁS OKEN 2.NP </t>
  </si>
  <si>
    <t xml:space="preserve">(18.56-0.38*2)*2*(2.05+1.77) </t>
  </si>
  <si>
    <t xml:space="preserve">135.992 </t>
  </si>
  <si>
    <t xml:space="preserve">ODPOČET OTVORŮ </t>
  </si>
  <si>
    <t xml:space="preserve">-((0.9*6+1.2*12+2.4*4+3.6*8)*2.05) </t>
  </si>
  <si>
    <t xml:space="preserve">-119.310 </t>
  </si>
  <si>
    <t xml:space="preserve">-((1.2*15+2.4*15+3.6*7)*1.77) </t>
  </si>
  <si>
    <t xml:space="preserve">-140.184 </t>
  </si>
  <si>
    <t>13/P</t>
  </si>
  <si>
    <t>0.003</t>
  </si>
  <si>
    <t>0.330</t>
  </si>
  <si>
    <t xml:space="preserve">0.512 </t>
  </si>
  <si>
    <t xml:space="preserve">PŘESUN HMOT </t>
  </si>
  <si>
    <t>14/P</t>
  </si>
  <si>
    <t>2.294</t>
  </si>
  <si>
    <t>SOUČET 011</t>
  </si>
  <si>
    <t xml:space="preserve">BOURÁNÍ A PODCHYCOVÁNÍ KONSTR. </t>
  </si>
  <si>
    <t xml:space="preserve">BOURÁNÍ KONSTRUKCÍ </t>
  </si>
  <si>
    <t>15/P</t>
  </si>
  <si>
    <t>170.000</t>
  </si>
  <si>
    <t>16/P</t>
  </si>
  <si>
    <t>3.690</t>
  </si>
  <si>
    <t xml:space="preserve">JAKO NOVÁ OKNA </t>
  </si>
  <si>
    <t xml:space="preserve">(0.9*2.05)*2 </t>
  </si>
  <si>
    <t xml:space="preserve">3.690 </t>
  </si>
  <si>
    <t>17/P</t>
  </si>
  <si>
    <t xml:space="preserve">PRORÁŽ.OTVORŮ A OSTAT.BOUR.PR. </t>
  </si>
  <si>
    <t>18/P</t>
  </si>
  <si>
    <t>40.942</t>
  </si>
  <si>
    <t>19/P</t>
  </si>
  <si>
    <t>5.889</t>
  </si>
  <si>
    <t>20/P</t>
  </si>
  <si>
    <t>17.668</t>
  </si>
  <si>
    <t>21/P</t>
  </si>
  <si>
    <t>22/P</t>
  </si>
  <si>
    <t>23/P</t>
  </si>
  <si>
    <t>88.340</t>
  </si>
  <si>
    <t>24/P</t>
  </si>
  <si>
    <t>3.918</t>
  </si>
  <si>
    <t>25/P</t>
  </si>
  <si>
    <t>13.750</t>
  </si>
  <si>
    <t>SOUČET 013</t>
  </si>
  <si>
    <t>BOURÁNÍ A PODCHYCOVÁNÍ KONSTR.</t>
  </si>
  <si>
    <t xml:space="preserve">P S V </t>
  </si>
  <si>
    <t xml:space="preserve">KONSTRUKCE KLEMPÍŘSKÉ </t>
  </si>
  <si>
    <t>ČÁST :</t>
  </si>
  <si>
    <t xml:space="preserve">A06 </t>
  </si>
  <si>
    <t xml:space="preserve">ZŘÍZ.KLEMPÍŘ.KONSTR.Z POVLAK.PLECH </t>
  </si>
  <si>
    <t>26/P</t>
  </si>
  <si>
    <t>0.145</t>
  </si>
  <si>
    <t>SOUČET ČÁST :</t>
  </si>
  <si>
    <t xml:space="preserve">B01 </t>
  </si>
  <si>
    <t xml:space="preserve">KLEMPÍŘSKÉ KONSTRUKCE </t>
  </si>
  <si>
    <t>27/P</t>
  </si>
  <si>
    <t>146.800</t>
  </si>
  <si>
    <t xml:space="preserve">PRAPETY OKEN </t>
  </si>
  <si>
    <t xml:space="preserve">(0.95*2+1.25*29+2.45*22+3.65*15) </t>
  </si>
  <si>
    <t xml:space="preserve">146.800 </t>
  </si>
  <si>
    <t xml:space="preserve">C01 </t>
  </si>
  <si>
    <t xml:space="preserve">KLEMPÍŘSKÉ KONSTRUKCE Z POZINKOVANÉ </t>
  </si>
  <si>
    <t>28/P</t>
  </si>
  <si>
    <t>0.001</t>
  </si>
  <si>
    <t xml:space="preserve">0.145 </t>
  </si>
  <si>
    <t>SOUČET 764</t>
  </si>
  <si>
    <t>---------------------------------------------------------------------------------------------------------------------------------------</t>
  </si>
  <si>
    <t xml:space="preserve">KONSTRUKCE TRUHLÁŘSKÉ </t>
  </si>
  <si>
    <t xml:space="preserve">A01 </t>
  </si>
  <si>
    <t>29/A</t>
  </si>
  <si>
    <t>0.010</t>
  </si>
  <si>
    <t>2.798</t>
  </si>
  <si>
    <t xml:space="preserve">NOVÁ OKNA+BD </t>
  </si>
  <si>
    <t>30/P</t>
  </si>
  <si>
    <t>291.000</t>
  </si>
  <si>
    <t xml:space="preserve">SVISLÉ ŠPALETY </t>
  </si>
  <si>
    <t xml:space="preserve">VIZ TECHNICKÁ ZPRÁVA </t>
  </si>
  <si>
    <t xml:space="preserve">291.000 </t>
  </si>
  <si>
    <t>31/M</t>
  </si>
  <si>
    <t>305.550</t>
  </si>
  <si>
    <t>32/P</t>
  </si>
  <si>
    <t>26.700</t>
  </si>
  <si>
    <t xml:space="preserve">NADPRAŽÍ OKEN </t>
  </si>
  <si>
    <t xml:space="preserve">VIZ TECHNICKÁ ZPRÁVA 178*0.15 </t>
  </si>
  <si>
    <t xml:space="preserve">26.700 </t>
  </si>
  <si>
    <t>33/M</t>
  </si>
  <si>
    <t>28.035</t>
  </si>
  <si>
    <t>0.013</t>
  </si>
  <si>
    <t>0.378</t>
  </si>
  <si>
    <t>34/P</t>
  </si>
  <si>
    <t>178.000</t>
  </si>
  <si>
    <t>35/M</t>
  </si>
  <si>
    <t>186.900</t>
  </si>
  <si>
    <t>0.019</t>
  </si>
  <si>
    <t xml:space="preserve">3.195 </t>
  </si>
  <si>
    <t xml:space="preserve">A02 </t>
  </si>
  <si>
    <t>36/P</t>
  </si>
  <si>
    <t>3.710</t>
  </si>
  <si>
    <t>37/P</t>
  </si>
  <si>
    <t>2.000</t>
  </si>
  <si>
    <t>38/P</t>
  </si>
  <si>
    <t>66.000</t>
  </si>
  <si>
    <t>39/P</t>
  </si>
  <si>
    <t>40/P</t>
  </si>
  <si>
    <t>29.000</t>
  </si>
  <si>
    <t>41/P</t>
  </si>
  <si>
    <t>22.000</t>
  </si>
  <si>
    <t>42/P</t>
  </si>
  <si>
    <t>15.000</t>
  </si>
  <si>
    <t>43/M</t>
  </si>
  <si>
    <t>0.510</t>
  </si>
  <si>
    <t xml:space="preserve">170.000 </t>
  </si>
  <si>
    <t>44/M</t>
  </si>
  <si>
    <t>136.000</t>
  </si>
  <si>
    <t>0.005</t>
  </si>
  <si>
    <t xml:space="preserve">0.515 </t>
  </si>
  <si>
    <t>SOUČET 766</t>
  </si>
  <si>
    <t xml:space="preserve">3.710 </t>
  </si>
  <si>
    <t xml:space="preserve">MALBY A TAPETY </t>
  </si>
  <si>
    <t xml:space="preserve">MALBY </t>
  </si>
  <si>
    <t>45/P</t>
  </si>
  <si>
    <t>212.810</t>
  </si>
  <si>
    <t>0.213</t>
  </si>
  <si>
    <t xml:space="preserve">SVISLÉ OSTĚNÍ </t>
  </si>
  <si>
    <t xml:space="preserve">VNIT(2.92*4+1.8*3+2.05*26+1.77*39)*2*0.5 </t>
  </si>
  <si>
    <t xml:space="preserve">139.410 </t>
  </si>
  <si>
    <t xml:space="preserve">POD PARAPETY </t>
  </si>
  <si>
    <t xml:space="preserve">(0.95*2+1.25*29+2.45*22+3.65*15)*0.5 </t>
  </si>
  <si>
    <t xml:space="preserve">73.400 </t>
  </si>
  <si>
    <t>46/P</t>
  </si>
  <si>
    <t>47/P</t>
  </si>
  <si>
    <t xml:space="preserve">0.213 </t>
  </si>
  <si>
    <t xml:space="preserve">TAPETOVÁNÍ </t>
  </si>
  <si>
    <t>48/P</t>
  </si>
  <si>
    <t>0.055</t>
  </si>
  <si>
    <t xml:space="preserve">0.055 </t>
  </si>
  <si>
    <t>SOUČET 784</t>
  </si>
  <si>
    <t xml:space="preserve">0.268 </t>
  </si>
  <si>
    <t xml:space="preserve">ZASKLÍVÁNÍ </t>
  </si>
  <si>
    <t>49/P</t>
  </si>
  <si>
    <t>SOUČET 787</t>
  </si>
  <si>
    <t xml:space="preserve">SOUČET OBJEKT : </t>
  </si>
  <si>
    <t xml:space="preserve">6.417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</si>
</sst>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"/>
    <numFmt numFmtId="166" formatCode="#,##0.0"/>
  </numFmts>
  <fonts count="22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2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2"/>
      <color indexed="10"/>
      <name val="Arial CE"/>
      <family val="2"/>
    </font>
    <font>
      <b/>
      <i/>
      <sz val="10"/>
      <color indexed="57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0"/>
      <name val="Arial"/>
      <family val="2"/>
    </font>
    <font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ck"/>
      <top style="thick"/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1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3" fillId="0" borderId="1" xfId="20" applyNumberFormat="1" applyFont="1" applyFill="1" applyBorder="1" applyAlignment="1" applyProtection="1">
      <alignment horizontal="left" vertical="center"/>
      <protection/>
    </xf>
    <xf numFmtId="0" fontId="3" fillId="0" borderId="2" xfId="20" applyNumberFormat="1" applyFont="1" applyFill="1" applyBorder="1" applyAlignment="1" applyProtection="1">
      <alignment horizontal="left" vertical="center"/>
      <protection/>
    </xf>
    <xf numFmtId="0" fontId="4" fillId="0" borderId="2" xfId="20" applyNumberFormat="1" applyFont="1" applyFill="1" applyBorder="1" applyAlignment="1" applyProtection="1">
      <alignment horizontal="left" vertical="center"/>
      <protection/>
    </xf>
    <xf numFmtId="0" fontId="3" fillId="0" borderId="3" xfId="20" applyNumberFormat="1" applyFont="1" applyFill="1" applyBorder="1" applyAlignment="1" applyProtection="1">
      <alignment horizontal="left" vertical="center"/>
      <protection/>
    </xf>
    <xf numFmtId="0" fontId="1" fillId="0" borderId="0" xfId="20">
      <alignment/>
      <protection/>
    </xf>
    <xf numFmtId="0" fontId="5" fillId="0" borderId="4" xfId="20" applyNumberFormat="1" applyFont="1" applyFill="1" applyBorder="1" applyAlignment="1" applyProtection="1">
      <alignment vertical="center"/>
      <protection/>
    </xf>
    <xf numFmtId="0" fontId="5" fillId="0" borderId="5" xfId="20" applyNumberFormat="1" applyFont="1" applyFill="1" applyBorder="1" applyAlignment="1" applyProtection="1">
      <alignment vertical="center"/>
      <protection/>
    </xf>
    <xf numFmtId="0" fontId="5" fillId="0" borderId="6" xfId="20" applyNumberFormat="1" applyFont="1" applyFill="1" applyBorder="1" applyAlignment="1" applyProtection="1">
      <alignment vertical="center"/>
      <protection/>
    </xf>
    <xf numFmtId="0" fontId="5" fillId="0" borderId="7" xfId="20" applyNumberFormat="1" applyFont="1" applyFill="1" applyBorder="1" applyAlignment="1" applyProtection="1">
      <alignment vertical="center"/>
      <protection/>
    </xf>
    <xf numFmtId="0" fontId="5" fillId="0" borderId="0" xfId="20" applyNumberFormat="1" applyFont="1" applyFill="1" applyAlignment="1" applyProtection="1">
      <alignment vertical="center"/>
      <protection/>
    </xf>
    <xf numFmtId="165" fontId="5" fillId="0" borderId="0" xfId="20" applyNumberFormat="1" applyFont="1" applyFill="1" applyAlignment="1" applyProtection="1">
      <alignment vertical="center"/>
      <protection/>
    </xf>
    <xf numFmtId="165" fontId="5" fillId="2" borderId="8" xfId="20" applyNumberFormat="1" applyFont="1" applyFill="1" applyBorder="1" applyAlignment="1" applyProtection="1">
      <alignment vertical="center"/>
      <protection/>
    </xf>
    <xf numFmtId="0" fontId="5" fillId="2" borderId="9" xfId="20" applyNumberFormat="1" applyFont="1" applyFill="1" applyBorder="1" applyAlignment="1" applyProtection="1">
      <alignment vertical="center"/>
      <protection/>
    </xf>
    <xf numFmtId="0" fontId="5" fillId="0" borderId="10" xfId="20" applyNumberFormat="1" applyFont="1" applyFill="1" applyBorder="1" applyAlignment="1" applyProtection="1">
      <alignment vertical="center"/>
      <protection/>
    </xf>
    <xf numFmtId="1" fontId="0" fillId="2" borderId="11" xfId="0" applyNumberFormat="1" applyFill="1" applyBorder="1"/>
    <xf numFmtId="0" fontId="5" fillId="2" borderId="0" xfId="20" applyNumberFormat="1" applyFont="1" applyFill="1" applyBorder="1" applyAlignment="1" applyProtection="1">
      <alignment vertical="center"/>
      <protection/>
    </xf>
    <xf numFmtId="0" fontId="5" fillId="2" borderId="12" xfId="20" applyNumberFormat="1" applyFont="1" applyFill="1" applyBorder="1" applyAlignment="1" applyProtection="1">
      <alignment horizontal="right" vertical="center"/>
      <protection/>
    </xf>
    <xf numFmtId="165" fontId="5" fillId="2" borderId="11" xfId="20" applyNumberFormat="1" applyFont="1" applyFill="1" applyBorder="1" applyAlignment="1" applyProtection="1">
      <alignment vertical="center"/>
      <protection/>
    </xf>
    <xf numFmtId="0" fontId="5" fillId="2" borderId="12" xfId="20" applyNumberFormat="1" applyFont="1" applyFill="1" applyBorder="1" applyAlignment="1" applyProtection="1">
      <alignment vertical="center"/>
      <protection/>
    </xf>
    <xf numFmtId="165" fontId="6" fillId="2" borderId="13" xfId="20" applyNumberFormat="1" applyFont="1" applyFill="1" applyBorder="1" applyAlignment="1" applyProtection="1">
      <alignment vertical="center"/>
      <protection/>
    </xf>
    <xf numFmtId="0" fontId="5" fillId="2" borderId="14" xfId="20" applyNumberFormat="1" applyFont="1" applyFill="1" applyBorder="1" applyAlignment="1" applyProtection="1">
      <alignment vertical="center"/>
      <protection/>
    </xf>
    <xf numFmtId="0" fontId="5" fillId="2" borderId="15" xfId="20" applyNumberFormat="1" applyFont="1" applyFill="1" applyBorder="1" applyAlignment="1" applyProtection="1">
      <alignment horizontal="right" vertical="center"/>
      <protection/>
    </xf>
    <xf numFmtId="165" fontId="5" fillId="2" borderId="13" xfId="20" applyNumberFormat="1" applyFont="1" applyFill="1" applyBorder="1" applyAlignment="1" applyProtection="1">
      <alignment vertical="center"/>
      <protection/>
    </xf>
    <xf numFmtId="0" fontId="5" fillId="2" borderId="15" xfId="20" applyNumberFormat="1" applyFont="1" applyFill="1" applyBorder="1" applyAlignment="1" applyProtection="1">
      <alignment vertical="center"/>
      <protection/>
    </xf>
    <xf numFmtId="0" fontId="5" fillId="0" borderId="7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Alignment="1" applyProtection="1">
      <alignment/>
      <protection/>
    </xf>
    <xf numFmtId="0" fontId="5" fillId="0" borderId="0" xfId="20" applyNumberFormat="1" applyFont="1" applyFill="1" applyAlignment="1" applyProtection="1">
      <alignment horizontal="right"/>
      <protection/>
    </xf>
    <xf numFmtId="0" fontId="5" fillId="0" borderId="10" xfId="20" applyNumberFormat="1" applyFont="1" applyFill="1" applyBorder="1" applyAlignment="1" applyProtection="1">
      <alignment/>
      <protection/>
    </xf>
    <xf numFmtId="0" fontId="7" fillId="2" borderId="8" xfId="20" applyNumberFormat="1" applyFont="1" applyFill="1" applyBorder="1" applyAlignment="1" applyProtection="1">
      <alignment vertical="center"/>
      <protection/>
    </xf>
    <xf numFmtId="0" fontId="5" fillId="2" borderId="16" xfId="20" applyNumberFormat="1" applyFont="1" applyFill="1" applyBorder="1" applyAlignment="1" applyProtection="1">
      <alignment vertical="center"/>
      <protection/>
    </xf>
    <xf numFmtId="0" fontId="5" fillId="2" borderId="9" xfId="20" applyNumberFormat="1" applyFont="1" applyFill="1" applyBorder="1" applyAlignment="1" applyProtection="1">
      <alignment horizontal="right" vertical="center"/>
      <protection/>
    </xf>
    <xf numFmtId="165" fontId="7" fillId="0" borderId="0" xfId="20" applyNumberFormat="1" applyFont="1" applyFill="1" applyAlignment="1" applyProtection="1">
      <alignment vertical="center"/>
      <protection/>
    </xf>
    <xf numFmtId="0" fontId="7" fillId="0" borderId="0" xfId="20" applyNumberFormat="1" applyFont="1" applyFill="1" applyAlignment="1" applyProtection="1">
      <alignment vertical="center"/>
      <protection/>
    </xf>
    <xf numFmtId="165" fontId="5" fillId="0" borderId="17" xfId="20" applyNumberFormat="1" applyFont="1" applyFill="1" applyBorder="1" applyAlignment="1" applyProtection="1">
      <alignment horizontal="left" vertical="center"/>
      <protection/>
    </xf>
    <xf numFmtId="165" fontId="5" fillId="0" borderId="18" xfId="20" applyNumberFormat="1" applyFont="1" applyFill="1" applyBorder="1" applyAlignment="1" applyProtection="1">
      <alignment horizontal="left" vertical="center"/>
      <protection/>
    </xf>
    <xf numFmtId="0" fontId="5" fillId="0" borderId="19" xfId="20" applyNumberFormat="1" applyFont="1" applyFill="1" applyBorder="1" applyAlignment="1" applyProtection="1">
      <alignment vertical="center"/>
      <protection/>
    </xf>
    <xf numFmtId="0" fontId="5" fillId="2" borderId="0" xfId="20" applyNumberFormat="1" applyFont="1" applyFill="1" applyBorder="1" applyAlignment="1" applyProtection="1">
      <alignment vertical="center"/>
      <protection/>
    </xf>
    <xf numFmtId="0" fontId="5" fillId="2" borderId="12" xfId="20" applyNumberFormat="1" applyFont="1" applyFill="1" applyBorder="1" applyAlignment="1" applyProtection="1">
      <alignment horizontal="right" vertical="center"/>
      <protection/>
    </xf>
    <xf numFmtId="165" fontId="5" fillId="0" borderId="18" xfId="20" applyNumberFormat="1" applyFont="1" applyFill="1" applyBorder="1" applyAlignment="1" applyProtection="1">
      <alignment vertical="center"/>
      <protection/>
    </xf>
    <xf numFmtId="0" fontId="5" fillId="2" borderId="14" xfId="20" applyNumberFormat="1" applyFont="1" applyFill="1" applyBorder="1" applyAlignment="1" applyProtection="1">
      <alignment vertical="center"/>
      <protection/>
    </xf>
    <xf numFmtId="0" fontId="5" fillId="2" borderId="15" xfId="20" applyNumberFormat="1" applyFont="1" applyFill="1" applyBorder="1" applyAlignment="1" applyProtection="1">
      <alignment horizontal="right" vertical="center"/>
      <protection/>
    </xf>
    <xf numFmtId="0" fontId="0" fillId="0" borderId="0" xfId="20" applyNumberFormat="1" applyFont="1" applyFill="1" applyAlignment="1" applyProtection="1">
      <alignment/>
      <protection/>
    </xf>
    <xf numFmtId="0" fontId="7" fillId="0" borderId="0" xfId="20" applyNumberFormat="1" applyFont="1" applyFill="1" applyAlignment="1" applyProtection="1">
      <alignment/>
      <protection/>
    </xf>
    <xf numFmtId="165" fontId="5" fillId="0" borderId="17" xfId="20" applyNumberFormat="1" applyFont="1" applyFill="1" applyBorder="1" applyAlignment="1" applyProtection="1">
      <alignment vertical="center"/>
      <protection/>
    </xf>
    <xf numFmtId="0" fontId="5" fillId="0" borderId="20" xfId="20" applyNumberFormat="1" applyFont="1" applyFill="1" applyBorder="1" applyAlignment="1" applyProtection="1">
      <alignment vertical="center"/>
      <protection/>
    </xf>
    <xf numFmtId="14" fontId="5" fillId="0" borderId="17" xfId="20" applyNumberFormat="1" applyFont="1" applyFill="1" applyBorder="1" applyAlignment="1" applyProtection="1">
      <alignment horizontal="center" vertical="center"/>
      <protection/>
    </xf>
    <xf numFmtId="3" fontId="5" fillId="0" borderId="17" xfId="20" applyNumberFormat="1" applyFont="1" applyFill="1" applyBorder="1" applyAlignment="1" applyProtection="1">
      <alignment horizontal="right" vertical="center"/>
      <protection/>
    </xf>
    <xf numFmtId="0" fontId="5" fillId="0" borderId="21" xfId="20" applyNumberFormat="1" applyFont="1" applyFill="1" applyBorder="1" applyAlignment="1" applyProtection="1">
      <alignment vertical="center"/>
      <protection/>
    </xf>
    <xf numFmtId="0" fontId="5" fillId="0" borderId="22" xfId="20" applyNumberFormat="1" applyFont="1" applyFill="1" applyBorder="1" applyAlignment="1" applyProtection="1">
      <alignment vertical="center"/>
      <protection/>
    </xf>
    <xf numFmtId="0" fontId="5" fillId="0" borderId="23" xfId="20" applyNumberFormat="1" applyFont="1" applyFill="1" applyBorder="1" applyAlignment="1" applyProtection="1">
      <alignment vertical="center"/>
      <protection/>
    </xf>
    <xf numFmtId="0" fontId="8" fillId="0" borderId="4" xfId="20" applyNumberFormat="1" applyFont="1" applyFill="1" applyBorder="1" applyAlignment="1" applyProtection="1">
      <alignment vertical="center"/>
      <protection/>
    </xf>
    <xf numFmtId="0" fontId="8" fillId="0" borderId="5" xfId="20" applyNumberFormat="1" applyFont="1" applyFill="1" applyBorder="1" applyAlignment="1" applyProtection="1">
      <alignment vertical="center"/>
      <protection/>
    </xf>
    <xf numFmtId="0" fontId="8" fillId="0" borderId="6" xfId="20" applyNumberFormat="1" applyFont="1" applyFill="1" applyBorder="1" applyAlignment="1" applyProtection="1">
      <alignment vertical="center"/>
      <protection/>
    </xf>
    <xf numFmtId="0" fontId="0" fillId="0" borderId="24" xfId="20" applyNumberFormat="1" applyFont="1" applyFill="1" applyBorder="1" applyAlignment="1" applyProtection="1">
      <alignment vertical="center"/>
      <protection/>
    </xf>
    <xf numFmtId="0" fontId="0" fillId="0" borderId="20" xfId="20" applyNumberFormat="1" applyFont="1" applyFill="1" applyBorder="1" applyAlignment="1" applyProtection="1">
      <alignment vertical="center"/>
      <protection/>
    </xf>
    <xf numFmtId="165" fontId="0" fillId="0" borderId="20" xfId="20" applyNumberFormat="1" applyFont="1" applyFill="1" applyBorder="1" applyAlignment="1" applyProtection="1">
      <alignment vertical="center"/>
      <protection/>
    </xf>
    <xf numFmtId="0" fontId="0" fillId="0" borderId="18" xfId="20" applyNumberFormat="1" applyFont="1" applyFill="1" applyBorder="1" applyAlignment="1" applyProtection="1">
      <alignment vertical="center"/>
      <protection/>
    </xf>
    <xf numFmtId="0" fontId="0" fillId="0" borderId="19" xfId="20" applyNumberFormat="1" applyFont="1" applyFill="1" applyBorder="1" applyAlignment="1" applyProtection="1">
      <alignment vertical="center"/>
      <protection/>
    </xf>
    <xf numFmtId="0" fontId="0" fillId="0" borderId="25" xfId="20" applyNumberFormat="1" applyFont="1" applyFill="1" applyBorder="1" applyAlignment="1" applyProtection="1">
      <alignment vertical="center"/>
      <protection/>
    </xf>
    <xf numFmtId="0" fontId="0" fillId="0" borderId="24" xfId="20" applyNumberFormat="1" applyFont="1" applyFill="1" applyBorder="1" applyAlignment="1" applyProtection="1">
      <alignment horizontal="left" vertical="center"/>
      <protection/>
    </xf>
    <xf numFmtId="0" fontId="0" fillId="0" borderId="20" xfId="20" applyNumberFormat="1" applyFont="1" applyFill="1" applyBorder="1" applyAlignment="1" applyProtection="1">
      <alignment horizontal="left" vertical="center"/>
      <protection/>
    </xf>
    <xf numFmtId="0" fontId="0" fillId="0" borderId="19" xfId="20" applyNumberFormat="1" applyFont="1" applyFill="1" applyBorder="1" applyAlignment="1" applyProtection="1">
      <alignment horizontal="left" vertical="center"/>
      <protection/>
    </xf>
    <xf numFmtId="0" fontId="0" fillId="0" borderId="26" xfId="20" applyNumberFormat="1" applyFont="1" applyFill="1" applyBorder="1" applyAlignment="1" applyProtection="1">
      <alignment vertical="center"/>
      <protection/>
    </xf>
    <xf numFmtId="0" fontId="0" fillId="0" borderId="27" xfId="20" applyNumberFormat="1" applyFont="1" applyFill="1" applyBorder="1" applyAlignment="1" applyProtection="1">
      <alignment vertical="center"/>
      <protection/>
    </xf>
    <xf numFmtId="166" fontId="0" fillId="0" borderId="28" xfId="20" applyNumberFormat="1" applyFont="1" applyFill="1" applyBorder="1" applyAlignment="1" applyProtection="1">
      <alignment vertical="center"/>
      <protection/>
    </xf>
    <xf numFmtId="3" fontId="0" fillId="0" borderId="29" xfId="20" applyNumberFormat="1" applyFont="1" applyFill="1" applyBorder="1" applyAlignment="1" applyProtection="1">
      <alignment vertical="center"/>
      <protection/>
    </xf>
    <xf numFmtId="3" fontId="0" fillId="0" borderId="28" xfId="20" applyNumberFormat="1" applyFont="1" applyFill="1" applyBorder="1" applyAlignment="1" applyProtection="1">
      <alignment vertical="center"/>
      <protection/>
    </xf>
    <xf numFmtId="0" fontId="0" fillId="0" borderId="29" xfId="20" applyNumberFormat="1" applyFont="1" applyFill="1" applyBorder="1" applyAlignment="1" applyProtection="1">
      <alignment vertical="center"/>
      <protection/>
    </xf>
    <xf numFmtId="166" fontId="0" fillId="0" borderId="27" xfId="20" applyNumberFormat="1" applyFont="1" applyFill="1" applyBorder="1" applyAlignment="1" applyProtection="1">
      <alignment vertical="center"/>
      <protection/>
    </xf>
    <xf numFmtId="3" fontId="0" fillId="0" borderId="27" xfId="20" applyNumberFormat="1" applyFont="1" applyFill="1" applyBorder="1" applyAlignment="1" applyProtection="1">
      <alignment vertical="center"/>
      <protection/>
    </xf>
    <xf numFmtId="3" fontId="0" fillId="0" borderId="30" xfId="20" applyNumberFormat="1" applyFont="1" applyFill="1" applyBorder="1" applyAlignment="1" applyProtection="1">
      <alignment vertical="center"/>
      <protection/>
    </xf>
    <xf numFmtId="0" fontId="8" fillId="0" borderId="1" xfId="20" applyNumberFormat="1" applyFont="1" applyFill="1" applyBorder="1" applyAlignment="1" applyProtection="1">
      <alignment vertical="center"/>
      <protection/>
    </xf>
    <xf numFmtId="0" fontId="8" fillId="0" borderId="2" xfId="20" applyNumberFormat="1" applyFont="1" applyFill="1" applyBorder="1" applyAlignment="1" applyProtection="1">
      <alignment vertical="center"/>
      <protection/>
    </xf>
    <xf numFmtId="165" fontId="9" fillId="0" borderId="2" xfId="20" applyNumberFormat="1" applyFont="1" applyFill="1" applyBorder="1" applyAlignment="1" applyProtection="1">
      <alignment vertical="center"/>
      <protection/>
    </xf>
    <xf numFmtId="165" fontId="8" fillId="0" borderId="2" xfId="20" applyNumberFormat="1" applyFont="1" applyFill="1" applyBorder="1" applyAlignment="1" applyProtection="1">
      <alignment horizontal="left" vertical="center"/>
      <protection/>
    </xf>
    <xf numFmtId="0" fontId="8" fillId="0" borderId="3" xfId="20" applyNumberFormat="1" applyFont="1" applyFill="1" applyBorder="1" applyAlignment="1" applyProtection="1">
      <alignment vertical="center"/>
      <protection/>
    </xf>
    <xf numFmtId="0" fontId="10" fillId="3" borderId="31" xfId="20" applyNumberFormat="1" applyFont="1" applyFill="1" applyBorder="1" applyAlignment="1" applyProtection="1">
      <alignment horizontal="center" vertical="center"/>
      <protection/>
    </xf>
    <xf numFmtId="0" fontId="8" fillId="3" borderId="32" xfId="20" applyNumberFormat="1" applyFont="1" applyFill="1" applyBorder="1" applyAlignment="1" applyProtection="1">
      <alignment horizontal="center" vertical="center"/>
      <protection/>
    </xf>
    <xf numFmtId="0" fontId="11" fillId="0" borderId="33" xfId="20" applyNumberFormat="1" applyFont="1" applyFill="1" applyBorder="1" applyAlignment="1" applyProtection="1">
      <alignment horizontal="left" vertical="center"/>
      <protection/>
    </xf>
    <xf numFmtId="0" fontId="8" fillId="0" borderId="33" xfId="20" applyNumberFormat="1" applyFont="1" applyFill="1" applyBorder="1" applyAlignment="1" applyProtection="1">
      <alignment horizontal="left" vertical="center"/>
      <protection/>
    </xf>
    <xf numFmtId="0" fontId="8" fillId="0" borderId="34" xfId="20" applyNumberFormat="1" applyFont="1" applyFill="1" applyBorder="1" applyAlignment="1" applyProtection="1">
      <alignment horizontal="left" vertical="center"/>
      <protection/>
    </xf>
    <xf numFmtId="0" fontId="0" fillId="3" borderId="32" xfId="20" applyNumberFormat="1" applyFont="1" applyFill="1" applyBorder="1" applyAlignment="1" applyProtection="1">
      <alignment horizontal="center" vertical="center"/>
      <protection/>
    </xf>
    <xf numFmtId="0" fontId="9" fillId="3" borderId="32" xfId="20" applyNumberFormat="1" applyFont="1" applyFill="1" applyBorder="1" applyAlignment="1" applyProtection="1">
      <alignment vertical="center"/>
      <protection/>
    </xf>
    <xf numFmtId="0" fontId="2" fillId="0" borderId="35" xfId="20" applyNumberFormat="1" applyFont="1" applyFill="1" applyBorder="1" applyAlignment="1" applyProtection="1">
      <alignment horizontal="center" vertical="center"/>
      <protection/>
    </xf>
    <xf numFmtId="0" fontId="8" fillId="0" borderId="8" xfId="20" applyNumberFormat="1" applyFont="1" applyFill="1" applyBorder="1" applyAlignment="1" applyProtection="1">
      <alignment vertical="center"/>
      <protection/>
    </xf>
    <xf numFmtId="0" fontId="8" fillId="0" borderId="9" xfId="20" applyNumberFormat="1" applyFont="1" applyFill="1" applyBorder="1" applyAlignment="1" applyProtection="1">
      <alignment vertical="center"/>
      <protection/>
    </xf>
    <xf numFmtId="0" fontId="2" fillId="0" borderId="17" xfId="20" applyNumberFormat="1" applyFont="1" applyFill="1" applyBorder="1" applyAlignment="1" applyProtection="1">
      <alignment vertical="center"/>
      <protection/>
    </xf>
    <xf numFmtId="3" fontId="0" fillId="0" borderId="18" xfId="20" applyNumberFormat="1" applyFont="1" applyFill="1" applyBorder="1" applyAlignment="1" applyProtection="1">
      <alignment vertical="center"/>
      <protection/>
    </xf>
    <xf numFmtId="3" fontId="0" fillId="0" borderId="25" xfId="20" applyNumberFormat="1" applyFont="1" applyFill="1" applyBorder="1" applyAlignment="1" applyProtection="1">
      <alignment vertical="center"/>
      <protection/>
    </xf>
    <xf numFmtId="0" fontId="2" fillId="0" borderId="18" xfId="20" applyNumberFormat="1" applyFont="1" applyFill="1" applyBorder="1" applyAlignment="1" applyProtection="1">
      <alignment vertical="center"/>
      <protection/>
    </xf>
    <xf numFmtId="0" fontId="2" fillId="0" borderId="19" xfId="20" applyNumberFormat="1" applyFont="1" applyFill="1" applyBorder="1" applyAlignment="1" applyProtection="1">
      <alignment vertical="center"/>
      <protection/>
    </xf>
    <xf numFmtId="165" fontId="2" fillId="0" borderId="18" xfId="20" applyNumberFormat="1" applyFont="1" applyFill="1" applyBorder="1" applyAlignment="1" applyProtection="1">
      <alignment vertical="center"/>
      <protection/>
    </xf>
    <xf numFmtId="10" fontId="7" fillId="0" borderId="18" xfId="20" applyNumberFormat="1" applyFont="1" applyFill="1" applyBorder="1" applyAlignment="1" applyProtection="1">
      <alignment vertical="center"/>
      <protection/>
    </xf>
    <xf numFmtId="0" fontId="8" fillId="0" borderId="13" xfId="20" applyNumberFormat="1" applyFont="1" applyFill="1" applyBorder="1" applyAlignment="1" applyProtection="1">
      <alignment vertical="center"/>
      <protection/>
    </xf>
    <xf numFmtId="0" fontId="8" fillId="0" borderId="15" xfId="20" applyNumberFormat="1" applyFont="1" applyFill="1" applyBorder="1" applyAlignment="1" applyProtection="1">
      <alignment vertical="center"/>
      <protection/>
    </xf>
    <xf numFmtId="4" fontId="2" fillId="0" borderId="19" xfId="20" applyNumberFormat="1" applyFont="1" applyFill="1" applyBorder="1" applyAlignment="1" applyProtection="1">
      <alignment vertical="center"/>
      <protection/>
    </xf>
    <xf numFmtId="0" fontId="2" fillId="0" borderId="24" xfId="20" applyNumberFormat="1" applyFont="1" applyFill="1" applyBorder="1" applyAlignment="1" applyProtection="1">
      <alignment vertical="center"/>
      <protection/>
    </xf>
    <xf numFmtId="0" fontId="2" fillId="0" borderId="20" xfId="20" applyNumberFormat="1" applyFont="1" applyFill="1" applyBorder="1" applyAlignment="1" applyProtection="1">
      <alignment vertical="center"/>
      <protection/>
    </xf>
    <xf numFmtId="0" fontId="12" fillId="0" borderId="18" xfId="20" applyNumberFormat="1" applyFont="1" applyFill="1" applyBorder="1" applyAlignment="1" applyProtection="1">
      <alignment vertical="center"/>
      <protection/>
    </xf>
    <xf numFmtId="3" fontId="0" fillId="0" borderId="3" xfId="20" applyNumberFormat="1" applyFont="1" applyFill="1" applyBorder="1" applyAlignment="1" applyProtection="1">
      <alignment vertical="center"/>
      <protection/>
    </xf>
    <xf numFmtId="3" fontId="0" fillId="0" borderId="1" xfId="20" applyNumberFormat="1" applyFont="1" applyFill="1" applyBorder="1" applyAlignment="1" applyProtection="1">
      <alignment vertical="center"/>
      <protection/>
    </xf>
    <xf numFmtId="0" fontId="2" fillId="0" borderId="36" xfId="20" applyNumberFormat="1" applyFont="1" applyFill="1" applyBorder="1" applyAlignment="1" applyProtection="1">
      <alignment horizontal="center" vertical="center"/>
      <protection/>
    </xf>
    <xf numFmtId="0" fontId="2" fillId="0" borderId="29" xfId="20" applyNumberFormat="1" applyFont="1" applyFill="1" applyBorder="1" applyAlignment="1" applyProtection="1">
      <alignment vertical="center"/>
      <protection/>
    </xf>
    <xf numFmtId="0" fontId="2" fillId="0" borderId="27" xfId="20" applyNumberFormat="1" applyFont="1" applyFill="1" applyBorder="1" applyAlignment="1" applyProtection="1">
      <alignment vertical="center"/>
      <protection/>
    </xf>
    <xf numFmtId="0" fontId="2" fillId="0" borderId="28" xfId="20" applyNumberFormat="1" applyFont="1" applyFill="1" applyBorder="1" applyAlignment="1" applyProtection="1">
      <alignment vertical="center"/>
      <protection/>
    </xf>
    <xf numFmtId="0" fontId="0" fillId="0" borderId="5" xfId="20" applyNumberFormat="1" applyFont="1" applyFill="1" applyBorder="1" applyAlignment="1" applyProtection="1">
      <alignment vertical="center"/>
      <protection/>
    </xf>
    <xf numFmtId="0" fontId="7" fillId="0" borderId="5" xfId="20" applyNumberFormat="1" applyFont="1" applyFill="1" applyBorder="1" applyAlignment="1" applyProtection="1">
      <alignment vertical="center"/>
      <protection/>
    </xf>
    <xf numFmtId="0" fontId="0" fillId="0" borderId="37" xfId="20" applyNumberFormat="1" applyFont="1" applyFill="1" applyBorder="1" applyAlignment="1" applyProtection="1">
      <alignment vertical="center"/>
      <protection/>
    </xf>
    <xf numFmtId="0" fontId="7" fillId="0" borderId="38" xfId="20" applyNumberFormat="1" applyFont="1" applyFill="1" applyBorder="1" applyAlignment="1" applyProtection="1">
      <alignment vertical="center"/>
      <protection/>
    </xf>
    <xf numFmtId="0" fontId="0" fillId="0" borderId="6" xfId="20" applyNumberFormat="1" applyFont="1" applyFill="1" applyBorder="1" applyAlignment="1" applyProtection="1">
      <alignment vertical="center"/>
      <protection/>
    </xf>
    <xf numFmtId="0" fontId="9" fillId="3" borderId="32" xfId="20" applyNumberFormat="1" applyFont="1" applyFill="1" applyBorder="1" applyAlignment="1" applyProtection="1">
      <alignment horizontal="left" vertical="center"/>
      <protection/>
    </xf>
    <xf numFmtId="0" fontId="0" fillId="0" borderId="7" xfId="20" applyNumberFormat="1" applyFont="1" applyFill="1" applyBorder="1" applyAlignment="1" applyProtection="1">
      <alignment vertical="center"/>
      <protection/>
    </xf>
    <xf numFmtId="0" fontId="0" fillId="0" borderId="0" xfId="20" applyNumberFormat="1" applyFont="1" applyFill="1" applyAlignment="1" applyProtection="1">
      <alignment vertical="center"/>
      <protection/>
    </xf>
    <xf numFmtId="0" fontId="0" fillId="0" borderId="12" xfId="20" applyNumberFormat="1" applyFont="1" applyFill="1" applyBorder="1" applyAlignment="1" applyProtection="1">
      <alignment vertical="center"/>
      <protection/>
    </xf>
    <xf numFmtId="0" fontId="0" fillId="0" borderId="11" xfId="20" applyNumberFormat="1" applyFont="1" applyFill="1" applyBorder="1" applyAlignment="1" applyProtection="1">
      <alignment vertical="center"/>
      <protection/>
    </xf>
    <xf numFmtId="166" fontId="7" fillId="0" borderId="0" xfId="20" applyNumberFormat="1" applyFont="1" applyFill="1" applyAlignment="1" applyProtection="1">
      <alignment vertical="center"/>
      <protection/>
    </xf>
    <xf numFmtId="166" fontId="0" fillId="0" borderId="10" xfId="20" applyNumberFormat="1" applyFont="1" applyFill="1" applyBorder="1" applyAlignment="1" applyProtection="1">
      <alignment vertical="center"/>
      <protection/>
    </xf>
    <xf numFmtId="3" fontId="0" fillId="2" borderId="3" xfId="20" applyNumberFormat="1" applyFont="1" applyFill="1" applyBorder="1" applyAlignment="1" applyProtection="1">
      <alignment vertical="center"/>
      <protection/>
    </xf>
    <xf numFmtId="0" fontId="2" fillId="0" borderId="39" xfId="20" applyNumberFormat="1" applyFont="1" applyFill="1" applyBorder="1" applyAlignment="1" applyProtection="1">
      <alignment horizontal="left"/>
      <protection/>
    </xf>
    <xf numFmtId="0" fontId="0" fillId="0" borderId="14" xfId="20" applyNumberFormat="1" applyFont="1" applyFill="1" applyBorder="1" applyAlignment="1" applyProtection="1">
      <alignment vertical="center"/>
      <protection/>
    </xf>
    <xf numFmtId="0" fontId="7" fillId="0" borderId="14" xfId="20" applyNumberFormat="1" applyFont="1" applyFill="1" applyBorder="1" applyAlignment="1" applyProtection="1">
      <alignment vertical="center"/>
      <protection/>
    </xf>
    <xf numFmtId="0" fontId="0" fillId="0" borderId="15" xfId="20" applyNumberFormat="1" applyFont="1" applyFill="1" applyBorder="1" applyAlignment="1" applyProtection="1">
      <alignment vertical="center"/>
      <protection/>
    </xf>
    <xf numFmtId="0" fontId="2" fillId="0" borderId="14" xfId="20" applyNumberFormat="1" applyFont="1" applyFill="1" applyBorder="1" applyAlignment="1" applyProtection="1">
      <alignment horizontal="left"/>
      <protection/>
    </xf>
    <xf numFmtId="0" fontId="0" fillId="0" borderId="40" xfId="20" applyNumberFormat="1" applyFont="1" applyFill="1" applyBorder="1" applyAlignment="1" applyProtection="1">
      <alignment vertical="center"/>
      <protection/>
    </xf>
    <xf numFmtId="9" fontId="2" fillId="0" borderId="17" xfId="20" applyNumberFormat="1" applyFont="1" applyFill="1" applyBorder="1" applyAlignment="1" applyProtection="1">
      <alignment vertical="center"/>
      <protection/>
    </xf>
    <xf numFmtId="4" fontId="0" fillId="0" borderId="18" xfId="20" applyNumberFormat="1" applyFont="1" applyFill="1" applyBorder="1" applyAlignment="1" applyProtection="1">
      <alignment vertical="center"/>
      <protection/>
    </xf>
    <xf numFmtId="4" fontId="0" fillId="0" borderId="25" xfId="20" applyNumberFormat="1" applyFont="1" applyFill="1" applyBorder="1" applyAlignment="1" applyProtection="1">
      <alignment vertical="center"/>
      <protection/>
    </xf>
    <xf numFmtId="0" fontId="8" fillId="0" borderId="7" xfId="20" applyNumberFormat="1" applyFont="1" applyFill="1" applyBorder="1" applyAlignment="1" applyProtection="1">
      <alignment vertical="center"/>
      <protection/>
    </xf>
    <xf numFmtId="0" fontId="7" fillId="0" borderId="11" xfId="20" applyNumberFormat="1" applyFont="1" applyFill="1" applyBorder="1" applyAlignment="1" applyProtection="1">
      <alignment vertical="center"/>
      <protection/>
    </xf>
    <xf numFmtId="0" fontId="0" fillId="0" borderId="10" xfId="20" applyNumberFormat="1" applyFont="1" applyFill="1" applyBorder="1" applyAlignment="1" applyProtection="1">
      <alignment vertical="center"/>
      <protection/>
    </xf>
    <xf numFmtId="0" fontId="7" fillId="0" borderId="7" xfId="20" applyNumberFormat="1" applyFont="1" applyFill="1" applyBorder="1" applyAlignment="1" applyProtection="1">
      <alignment vertical="center"/>
      <protection/>
    </xf>
    <xf numFmtId="0" fontId="8" fillId="0" borderId="29" xfId="20" applyNumberFormat="1" applyFont="1" applyFill="1" applyBorder="1" applyAlignment="1" applyProtection="1">
      <alignment vertical="center"/>
      <protection/>
    </xf>
    <xf numFmtId="4" fontId="0" fillId="2" borderId="41" xfId="20" applyNumberFormat="1" applyFont="1" applyFill="1" applyBorder="1" applyAlignment="1" applyProtection="1">
      <alignment vertical="center"/>
      <protection/>
    </xf>
    <xf numFmtId="0" fontId="2" fillId="0" borderId="7" xfId="20" applyNumberFormat="1" applyFont="1" applyFill="1" applyBorder="1" applyAlignment="1" applyProtection="1">
      <alignment horizontal="left"/>
      <protection/>
    </xf>
    <xf numFmtId="0" fontId="2" fillId="0" borderId="0" xfId="20" applyNumberFormat="1" applyFont="1" applyFill="1" applyAlignment="1" applyProtection="1">
      <alignment horizontal="left"/>
      <protection/>
    </xf>
    <xf numFmtId="0" fontId="8" fillId="0" borderId="42" xfId="20" applyNumberFormat="1" applyFont="1" applyFill="1" applyBorder="1" applyAlignment="1" applyProtection="1">
      <alignment vertical="center"/>
      <protection/>
    </xf>
    <xf numFmtId="0" fontId="0" fillId="0" borderId="16" xfId="20" applyNumberFormat="1" applyFont="1" applyFill="1" applyBorder="1" applyAlignment="1" applyProtection="1">
      <alignment vertical="center"/>
      <protection/>
    </xf>
    <xf numFmtId="0" fontId="0" fillId="0" borderId="9" xfId="20" applyNumberFormat="1" applyFont="1" applyFill="1" applyBorder="1" applyAlignment="1" applyProtection="1">
      <alignment vertical="center"/>
      <protection/>
    </xf>
    <xf numFmtId="0" fontId="7" fillId="0" borderId="16" xfId="20" applyNumberFormat="1" applyFont="1" applyFill="1" applyBorder="1" applyAlignment="1" applyProtection="1">
      <alignment vertical="center"/>
      <protection/>
    </xf>
    <xf numFmtId="0" fontId="2" fillId="0" borderId="43" xfId="20" applyNumberFormat="1" applyFont="1" applyFill="1" applyBorder="1" applyAlignment="1" applyProtection="1">
      <alignment horizontal="center" vertical="center"/>
      <protection/>
    </xf>
    <xf numFmtId="0" fontId="2" fillId="0" borderId="10" xfId="20" applyNumberFormat="1" applyFont="1" applyFill="1" applyBorder="1" applyAlignment="1" applyProtection="1">
      <alignment horizontal="center" vertical="center"/>
      <protection/>
    </xf>
    <xf numFmtId="0" fontId="2" fillId="0" borderId="21" xfId="20" applyNumberFormat="1" applyFont="1" applyFill="1" applyBorder="1" applyAlignment="1" applyProtection="1">
      <alignment horizontal="left"/>
      <protection/>
    </xf>
    <xf numFmtId="0" fontId="0" fillId="0" borderId="22" xfId="20" applyNumberFormat="1" applyFont="1" applyFill="1" applyBorder="1" applyAlignment="1" applyProtection="1">
      <alignment vertical="center"/>
      <protection/>
    </xf>
    <xf numFmtId="0" fontId="0" fillId="0" borderId="44" xfId="20" applyNumberFormat="1" applyFont="1" applyFill="1" applyBorder="1" applyAlignment="1" applyProtection="1">
      <alignment vertical="center"/>
      <protection/>
    </xf>
    <xf numFmtId="0" fontId="2" fillId="0" borderId="45" xfId="20" applyNumberFormat="1" applyFont="1" applyFill="1" applyBorder="1" applyAlignment="1" applyProtection="1">
      <alignment/>
      <protection/>
    </xf>
    <xf numFmtId="0" fontId="2" fillId="0" borderId="23" xfId="20" applyNumberFormat="1" applyFont="1" applyFill="1" applyBorder="1" applyAlignment="1" applyProtection="1">
      <alignment horizontal="center" vertical="center"/>
      <protection/>
    </xf>
    <xf numFmtId="1" fontId="13" fillId="4" borderId="0" xfId="20" applyNumberFormat="1" applyFont="1" applyFill="1" applyAlignment="1" applyProtection="1">
      <alignment vertical="center"/>
      <protection/>
    </xf>
    <xf numFmtId="0" fontId="7" fillId="4" borderId="0" xfId="20" applyNumberFormat="1" applyFont="1" applyFill="1" applyAlignment="1" applyProtection="1">
      <alignment vertical="center"/>
      <protection/>
    </xf>
    <xf numFmtId="1" fontId="14" fillId="4" borderId="0" xfId="0" applyNumberFormat="1" applyFont="1" applyFill="1"/>
    <xf numFmtId="1" fontId="0" fillId="4" borderId="0" xfId="0" applyNumberFormat="1" applyFill="1" applyBorder="1"/>
    <xf numFmtId="1" fontId="6" fillId="4" borderId="0" xfId="20" applyNumberFormat="1" applyFont="1" applyFill="1" applyAlignment="1" applyProtection="1">
      <alignment vertical="center"/>
      <protection/>
    </xf>
    <xf numFmtId="1" fontId="7" fillId="4" borderId="0" xfId="20" applyNumberFormat="1" applyFont="1" applyFill="1" applyAlignment="1" applyProtection="1">
      <alignment vertical="center"/>
      <protection/>
    </xf>
    <xf numFmtId="1" fontId="7" fillId="5" borderId="46" xfId="20" applyNumberFormat="1" applyFont="1" applyFill="1" applyBorder="1" applyAlignment="1" applyProtection="1">
      <alignment horizontal="center" vertical="center" wrapText="1"/>
      <protection/>
    </xf>
    <xf numFmtId="0" fontId="7" fillId="5" borderId="47" xfId="20" applyNumberFormat="1" applyFont="1" applyFill="1" applyBorder="1" applyAlignment="1" applyProtection="1">
      <alignment horizontal="center" vertical="center" wrapText="1"/>
      <protection/>
    </xf>
    <xf numFmtId="0" fontId="7" fillId="5" borderId="48" xfId="20" applyNumberFormat="1" applyFont="1" applyFill="1" applyBorder="1" applyAlignment="1" applyProtection="1">
      <alignment horizontal="center" vertical="center" wrapText="1"/>
      <protection/>
    </xf>
    <xf numFmtId="1" fontId="7" fillId="5" borderId="49" xfId="20" applyNumberFormat="1" applyFont="1" applyFill="1" applyBorder="1" applyAlignment="1" applyProtection="1">
      <alignment horizontal="center" vertical="center" wrapText="1"/>
      <protection/>
    </xf>
    <xf numFmtId="0" fontId="7" fillId="5" borderId="50" xfId="20" applyNumberFormat="1" applyFont="1" applyFill="1" applyBorder="1" applyAlignment="1" applyProtection="1">
      <alignment horizontal="center" vertical="center" wrapText="1"/>
      <protection/>
    </xf>
    <xf numFmtId="0" fontId="7" fillId="5" borderId="51" xfId="2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Border="1"/>
    <xf numFmtId="164" fontId="0" fillId="0" borderId="17" xfId="0" applyNumberFormat="1" applyBorder="1"/>
    <xf numFmtId="2" fontId="0" fillId="0" borderId="17" xfId="0" applyNumberFormat="1" applyBorder="1"/>
    <xf numFmtId="3" fontId="10" fillId="0" borderId="1" xfId="20" applyNumberFormat="1" applyFont="1" applyFill="1" applyBorder="1" applyAlignment="1" applyProtection="1">
      <alignment vertical="center"/>
      <protection/>
    </xf>
    <xf numFmtId="4" fontId="17" fillId="2" borderId="1" xfId="20" applyNumberFormat="1" applyFont="1" applyFill="1" applyBorder="1" applyAlignment="1" applyProtection="1">
      <alignment vertical="center"/>
      <protection/>
    </xf>
    <xf numFmtId="9" fontId="2" fillId="0" borderId="18" xfId="20" applyNumberFormat="1" applyFont="1" applyFill="1" applyBorder="1" applyAlignment="1" applyProtection="1">
      <alignment horizontal="right" vertical="center"/>
      <protection/>
    </xf>
    <xf numFmtId="0" fontId="2" fillId="0" borderId="16" xfId="20" applyNumberFormat="1" applyFont="1" applyFill="1" applyBorder="1" applyAlignment="1" applyProtection="1">
      <alignment vertical="center"/>
      <protection/>
    </xf>
    <xf numFmtId="0" fontId="2" fillId="0" borderId="22" xfId="20" applyNumberFormat="1" applyFont="1" applyFill="1" applyBorder="1" applyAlignment="1" applyProtection="1">
      <alignment vertical="center"/>
      <protection/>
    </xf>
    <xf numFmtId="4" fontId="0" fillId="0" borderId="17" xfId="20" applyNumberFormat="1" applyFont="1" applyFill="1" applyBorder="1" applyAlignment="1" applyProtection="1">
      <alignment vertical="center"/>
      <protection/>
    </xf>
    <xf numFmtId="14" fontId="7" fillId="4" borderId="0" xfId="20" applyNumberFormat="1" applyFont="1" applyFill="1" applyAlignment="1" applyProtection="1">
      <alignment horizontal="left" vertical="center"/>
      <protection/>
    </xf>
    <xf numFmtId="3" fontId="15" fillId="0" borderId="8" xfId="20" applyNumberFormat="1" applyFont="1" applyFill="1" applyBorder="1" applyAlignment="1" applyProtection="1">
      <alignment vertical="center"/>
      <protection/>
    </xf>
    <xf numFmtId="3" fontId="16" fillId="0" borderId="13" xfId="20" applyNumberFormat="1" applyFont="1" applyBorder="1">
      <alignment/>
      <protection/>
    </xf>
    <xf numFmtId="3" fontId="15" fillId="0" borderId="13" xfId="20" applyNumberFormat="1" applyFont="1" applyFill="1" applyBorder="1" applyAlignment="1" applyProtection="1">
      <alignment vertical="center"/>
      <protection/>
    </xf>
    <xf numFmtId="3" fontId="15" fillId="0" borderId="45" xfId="20" applyNumberFormat="1" applyFont="1" applyFill="1" applyBorder="1" applyAlignment="1" applyProtection="1">
      <alignment vertical="center"/>
      <protection/>
    </xf>
    <xf numFmtId="3" fontId="0" fillId="0" borderId="43" xfId="20" applyNumberFormat="1" applyFont="1" applyFill="1" applyBorder="1" applyAlignment="1" applyProtection="1">
      <alignment vertical="center"/>
      <protection/>
    </xf>
    <xf numFmtId="3" fontId="0" fillId="0" borderId="40" xfId="20" applyNumberFormat="1" applyFont="1" applyFill="1" applyBorder="1" applyAlignment="1" applyProtection="1">
      <alignment vertical="center"/>
      <protection/>
    </xf>
    <xf numFmtId="3" fontId="0" fillId="0" borderId="23" xfId="20" applyNumberFormat="1" applyFont="1" applyFill="1" applyBorder="1" applyAlignment="1" applyProtection="1">
      <alignment vertical="center"/>
      <protection/>
    </xf>
    <xf numFmtId="1" fontId="18" fillId="0" borderId="17" xfId="0" applyNumberFormat="1" applyFont="1" applyBorder="1"/>
    <xf numFmtId="2" fontId="18" fillId="0" borderId="17" xfId="0" applyNumberFormat="1" applyFont="1" applyBorder="1"/>
    <xf numFmtId="1" fontId="19" fillId="0" borderId="17" xfId="0" applyNumberFormat="1" applyFont="1" applyBorder="1"/>
    <xf numFmtId="2" fontId="19" fillId="0" borderId="17" xfId="0" applyNumberFormat="1" applyFont="1" applyBorder="1"/>
    <xf numFmtId="1" fontId="20" fillId="0" borderId="17" xfId="0" applyNumberFormat="1" applyFont="1" applyBorder="1"/>
    <xf numFmtId="2" fontId="20" fillId="0" borderId="17" xfId="0" applyNumberFormat="1" applyFont="1" applyBorder="1"/>
    <xf numFmtId="0" fontId="21" fillId="0" borderId="0" xfId="0" applyFont="1"/>
    <xf numFmtId="0" fontId="8" fillId="0" borderId="0" xfId="0" applyFont="1"/>
    <xf numFmtId="16" fontId="21" fillId="0" borderId="0" xfId="0" applyNumberFormat="1" applyFont="1"/>
    <xf numFmtId="1" fontId="0" fillId="2" borderId="8" xfId="0" applyNumberFormat="1" applyFill="1" applyBorder="1" applyAlignment="1">
      <alignment horizontal="center" vertical="top" wrapText="1"/>
    </xf>
    <xf numFmtId="1" fontId="0" fillId="2" borderId="16" xfId="0" applyNumberFormat="1" applyFont="1" applyFill="1" applyBorder="1" applyAlignment="1">
      <alignment horizontal="center" vertical="top" wrapText="1"/>
    </xf>
    <xf numFmtId="1" fontId="0" fillId="2" borderId="9" xfId="0" applyNumberFormat="1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vážnice - stafi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sestav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9">
      <selection activeCell="N30" sqref="N30"/>
    </sheetView>
  </sheetViews>
  <sheetFormatPr defaultColWidth="9.00390625" defaultRowHeight="12.75"/>
  <cols>
    <col min="1" max="1" width="2.25390625" style="8" customWidth="1"/>
    <col min="2" max="2" width="2.75390625" style="8" customWidth="1"/>
    <col min="3" max="3" width="2.625" style="8" customWidth="1"/>
    <col min="4" max="4" width="7.625" style="8" customWidth="1"/>
    <col min="5" max="5" width="15.875" style="8" customWidth="1"/>
    <col min="6" max="6" width="0.875" style="8" customWidth="1"/>
    <col min="7" max="7" width="2.125" style="8" customWidth="1"/>
    <col min="8" max="8" width="2.875" style="8" customWidth="1"/>
    <col min="9" max="9" width="11.00390625" style="8" customWidth="1"/>
    <col min="10" max="10" width="14.125" style="8" customWidth="1"/>
    <col min="11" max="11" width="0.74609375" style="8" customWidth="1"/>
    <col min="12" max="12" width="2.375" style="8" customWidth="1"/>
    <col min="13" max="13" width="4.75390625" style="8" customWidth="1"/>
    <col min="14" max="14" width="12.875" style="8" customWidth="1"/>
    <col min="15" max="15" width="6.00390625" style="8" customWidth="1"/>
    <col min="16" max="16" width="16.25390625" style="8" customWidth="1"/>
    <col min="17" max="17" width="1.625" style="8" customWidth="1"/>
    <col min="18" max="16384" width="9.125" style="8" customWidth="1"/>
  </cols>
  <sheetData>
    <row r="1" spans="1:17" ht="53.25" customHeight="1" thickBot="1">
      <c r="A1" s="4"/>
      <c r="B1" s="5"/>
      <c r="C1" s="5"/>
      <c r="D1" s="5"/>
      <c r="E1" s="5"/>
      <c r="F1" s="6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 s="7"/>
    </row>
    <row r="2" spans="1:17" ht="16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7" ht="30" customHeight="1">
      <c r="A3" s="12"/>
      <c r="B3" s="13" t="s">
        <v>4</v>
      </c>
      <c r="C3" s="13"/>
      <c r="D3" s="13"/>
      <c r="E3" s="188" t="s">
        <v>208</v>
      </c>
      <c r="F3" s="189"/>
      <c r="G3" s="189"/>
      <c r="H3" s="189"/>
      <c r="I3" s="189"/>
      <c r="J3" s="190"/>
      <c r="K3" s="13"/>
      <c r="L3" s="14"/>
      <c r="M3" s="14"/>
      <c r="N3" s="13" t="s">
        <v>5</v>
      </c>
      <c r="O3" s="15" t="s">
        <v>6</v>
      </c>
      <c r="P3" s="16"/>
      <c r="Q3" s="17"/>
    </row>
    <row r="4" spans="1:17" ht="16.5" customHeight="1">
      <c r="A4" s="12"/>
      <c r="B4" s="13" t="s">
        <v>7</v>
      </c>
      <c r="C4" s="13"/>
      <c r="D4" s="13"/>
      <c r="E4" s="18" t="s">
        <v>207</v>
      </c>
      <c r="F4" s="19"/>
      <c r="G4" s="19"/>
      <c r="H4" s="19"/>
      <c r="I4" s="19"/>
      <c r="J4" s="20"/>
      <c r="K4" s="13"/>
      <c r="L4" s="14"/>
      <c r="M4" s="14"/>
      <c r="N4" s="13" t="s">
        <v>8</v>
      </c>
      <c r="O4" s="21" t="s">
        <v>6</v>
      </c>
      <c r="P4" s="22"/>
      <c r="Q4" s="17"/>
    </row>
    <row r="5" spans="1:17" ht="16.5" customHeight="1">
      <c r="A5" s="12"/>
      <c r="B5" s="13" t="s">
        <v>9</v>
      </c>
      <c r="C5" s="13"/>
      <c r="D5" s="13"/>
      <c r="E5" s="23" t="s">
        <v>6</v>
      </c>
      <c r="F5" s="24"/>
      <c r="G5" s="24"/>
      <c r="H5" s="24"/>
      <c r="I5" s="24"/>
      <c r="J5" s="25"/>
      <c r="K5" s="13"/>
      <c r="L5" s="14"/>
      <c r="M5" s="14"/>
      <c r="N5" s="13" t="s">
        <v>10</v>
      </c>
      <c r="O5" s="26" t="s">
        <v>209</v>
      </c>
      <c r="P5" s="27"/>
      <c r="Q5" s="17"/>
    </row>
    <row r="6" spans="1:17" ht="16.5" customHeight="1">
      <c r="A6" s="28"/>
      <c r="B6" s="29"/>
      <c r="C6" s="29"/>
      <c r="D6" s="29"/>
      <c r="E6" s="29"/>
      <c r="F6" s="29"/>
      <c r="G6" s="29"/>
      <c r="H6" s="29"/>
      <c r="I6" s="29"/>
      <c r="J6" s="30"/>
      <c r="K6" s="29"/>
      <c r="L6" s="29"/>
      <c r="M6" s="29"/>
      <c r="N6" s="29" t="s">
        <v>11</v>
      </c>
      <c r="O6" s="29" t="s">
        <v>80</v>
      </c>
      <c r="P6" s="29"/>
      <c r="Q6" s="31"/>
    </row>
    <row r="7" spans="1:17" ht="16.5" customHeight="1">
      <c r="A7" s="12" t="s">
        <v>12</v>
      </c>
      <c r="B7" s="13" t="s">
        <v>13</v>
      </c>
      <c r="C7" s="13"/>
      <c r="D7" s="13"/>
      <c r="E7" s="32" t="s">
        <v>210</v>
      </c>
      <c r="F7" s="33"/>
      <c r="G7" s="33"/>
      <c r="H7" s="33"/>
      <c r="I7" s="33"/>
      <c r="J7" s="34"/>
      <c r="K7" s="13"/>
      <c r="L7" s="35"/>
      <c r="M7" s="36"/>
      <c r="N7" s="37" t="s">
        <v>6</v>
      </c>
      <c r="O7" s="38" t="s">
        <v>6</v>
      </c>
      <c r="P7" s="39"/>
      <c r="Q7" s="17"/>
    </row>
    <row r="8" spans="1:17" ht="16.5" customHeight="1">
      <c r="A8" s="12"/>
      <c r="B8" s="13" t="s">
        <v>14</v>
      </c>
      <c r="C8" s="13"/>
      <c r="D8" s="13"/>
      <c r="E8" s="21" t="s">
        <v>211</v>
      </c>
      <c r="F8" s="40"/>
      <c r="G8" s="40"/>
      <c r="H8" s="40"/>
      <c r="I8" s="40"/>
      <c r="J8" s="41"/>
      <c r="K8" s="13"/>
      <c r="L8" s="35"/>
      <c r="M8" s="36"/>
      <c r="N8" s="37"/>
      <c r="O8" s="42" t="s">
        <v>6</v>
      </c>
      <c r="P8" s="39"/>
      <c r="Q8" s="17"/>
    </row>
    <row r="9" spans="1:17" ht="16.5" customHeight="1">
      <c r="A9" s="12"/>
      <c r="B9" s="13" t="s">
        <v>15</v>
      </c>
      <c r="C9" s="13"/>
      <c r="D9" s="13"/>
      <c r="E9" s="26"/>
      <c r="F9" s="43"/>
      <c r="G9" s="43"/>
      <c r="H9" s="43"/>
      <c r="I9" s="43"/>
      <c r="J9" s="44"/>
      <c r="K9" s="13"/>
      <c r="L9" s="35"/>
      <c r="M9" s="36"/>
      <c r="N9" s="37"/>
      <c r="O9" s="42"/>
      <c r="P9" s="39"/>
      <c r="Q9" s="17"/>
    </row>
    <row r="10" spans="1:17" ht="16.5" customHeight="1">
      <c r="A10" s="28"/>
      <c r="B10" s="29"/>
      <c r="C10" s="29"/>
      <c r="D10" s="29"/>
      <c r="E10" s="29" t="s">
        <v>16</v>
      </c>
      <c r="F10" s="29"/>
      <c r="G10" s="45" t="s">
        <v>17</v>
      </c>
      <c r="H10" s="45"/>
      <c r="I10" s="45"/>
      <c r="J10" s="29"/>
      <c r="K10" s="29"/>
      <c r="L10" s="46"/>
      <c r="M10" s="29"/>
      <c r="N10" s="29" t="s">
        <v>18</v>
      </c>
      <c r="O10" s="29"/>
      <c r="P10" s="29" t="s">
        <v>19</v>
      </c>
      <c r="Q10" s="31"/>
    </row>
    <row r="11" spans="1:17" ht="16.5" customHeight="1">
      <c r="A11" s="12"/>
      <c r="B11" s="13"/>
      <c r="C11" s="13"/>
      <c r="D11" s="13"/>
      <c r="E11" s="47"/>
      <c r="F11" s="13"/>
      <c r="G11" s="42"/>
      <c r="H11" s="48"/>
      <c r="I11" s="39" t="s">
        <v>20</v>
      </c>
      <c r="J11" s="13"/>
      <c r="K11" s="13"/>
      <c r="L11" s="14"/>
      <c r="M11" s="35"/>
      <c r="N11" s="49">
        <v>41961</v>
      </c>
      <c r="O11" s="13"/>
      <c r="P11" s="50"/>
      <c r="Q11" s="17"/>
    </row>
    <row r="12" spans="1:17" ht="18" customHeight="1" thickBo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ht="23.1" customHeight="1">
      <c r="A13" s="54"/>
      <c r="B13" s="55"/>
      <c r="C13" s="55"/>
      <c r="D13" s="55"/>
      <c r="E13" s="55" t="s">
        <v>21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1:17" ht="23.1" customHeight="1">
      <c r="A14" s="57"/>
      <c r="B14" s="58"/>
      <c r="C14" s="58"/>
      <c r="D14" s="58"/>
      <c r="E14" s="59" t="s">
        <v>6</v>
      </c>
      <c r="F14" s="58"/>
      <c r="G14" s="60"/>
      <c r="H14" s="58"/>
      <c r="I14" s="58"/>
      <c r="J14" s="59" t="s">
        <v>6</v>
      </c>
      <c r="K14" s="61"/>
      <c r="L14" s="60"/>
      <c r="M14" s="58"/>
      <c r="N14" s="58"/>
      <c r="O14" s="59" t="s">
        <v>6</v>
      </c>
      <c r="P14" s="59"/>
      <c r="Q14" s="62"/>
    </row>
    <row r="15" spans="1:17" ht="23.1" customHeight="1">
      <c r="A15" s="63"/>
      <c r="B15" s="64" t="s">
        <v>22</v>
      </c>
      <c r="C15" s="64"/>
      <c r="D15" s="65"/>
      <c r="E15" s="60" t="s">
        <v>23</v>
      </c>
      <c r="F15" s="61"/>
      <c r="G15" s="60"/>
      <c r="H15" s="58" t="s">
        <v>22</v>
      </c>
      <c r="I15" s="61"/>
      <c r="J15" s="60" t="s">
        <v>23</v>
      </c>
      <c r="K15" s="61"/>
      <c r="L15" s="60"/>
      <c r="M15" s="58" t="s">
        <v>22</v>
      </c>
      <c r="N15" s="58"/>
      <c r="O15" s="60" t="s">
        <v>23</v>
      </c>
      <c r="P15" s="58"/>
      <c r="Q15" s="62"/>
    </row>
    <row r="16" spans="1:17" ht="23.1" customHeight="1" thickBot="1">
      <c r="A16" s="66"/>
      <c r="B16" s="67"/>
      <c r="C16" s="67"/>
      <c r="D16" s="68">
        <v>0</v>
      </c>
      <c r="E16" s="69">
        <v>0</v>
      </c>
      <c r="F16" s="70"/>
      <c r="G16" s="71"/>
      <c r="H16" s="67"/>
      <c r="I16" s="68">
        <v>0</v>
      </c>
      <c r="J16" s="69">
        <v>0</v>
      </c>
      <c r="K16" s="70"/>
      <c r="L16" s="71"/>
      <c r="M16" s="67"/>
      <c r="N16" s="72">
        <v>0</v>
      </c>
      <c r="O16" s="71"/>
      <c r="P16" s="73">
        <v>0</v>
      </c>
      <c r="Q16" s="74"/>
    </row>
    <row r="17" spans="1:17" ht="25.5" customHeight="1" thickBot="1">
      <c r="A17" s="75"/>
      <c r="B17" s="76"/>
      <c r="C17" s="76"/>
      <c r="D17" s="76"/>
      <c r="E17" s="76" t="s">
        <v>24</v>
      </c>
      <c r="F17" s="76"/>
      <c r="G17" s="76"/>
      <c r="H17" s="77"/>
      <c r="I17" s="78" t="s">
        <v>1</v>
      </c>
      <c r="J17" s="76"/>
      <c r="K17" s="76"/>
      <c r="L17" s="76"/>
      <c r="M17" s="76"/>
      <c r="N17" s="76"/>
      <c r="O17" s="76"/>
      <c r="P17" s="76"/>
      <c r="Q17" s="79"/>
    </row>
    <row r="18" spans="1:17" ht="25.5" customHeight="1">
      <c r="A18" s="80" t="s">
        <v>2</v>
      </c>
      <c r="B18" s="81"/>
      <c r="C18" s="82" t="s">
        <v>25</v>
      </c>
      <c r="D18" s="83"/>
      <c r="E18" s="83"/>
      <c r="F18" s="84"/>
      <c r="G18" s="80" t="s">
        <v>26</v>
      </c>
      <c r="H18" s="85"/>
      <c r="I18" s="82" t="s">
        <v>27</v>
      </c>
      <c r="J18" s="83"/>
      <c r="K18" s="84"/>
      <c r="L18" s="80" t="s">
        <v>28</v>
      </c>
      <c r="M18" s="86"/>
      <c r="N18" s="82" t="s">
        <v>29</v>
      </c>
      <c r="O18" s="83"/>
      <c r="P18" s="83"/>
      <c r="Q18" s="84"/>
    </row>
    <row r="19" spans="1:17" ht="23.1" customHeight="1">
      <c r="A19" s="87">
        <v>1</v>
      </c>
      <c r="B19" s="88" t="s">
        <v>30</v>
      </c>
      <c r="C19" s="89"/>
      <c r="D19" s="90" t="s">
        <v>31</v>
      </c>
      <c r="E19" s="172">
        <v>0</v>
      </c>
      <c r="F19" s="176"/>
      <c r="G19" s="87">
        <v>8</v>
      </c>
      <c r="H19" s="93" t="s">
        <v>32</v>
      </c>
      <c r="I19" s="94"/>
      <c r="J19" s="91">
        <v>0</v>
      </c>
      <c r="K19" s="92"/>
      <c r="L19" s="87">
        <v>13</v>
      </c>
      <c r="M19" s="95" t="s">
        <v>33</v>
      </c>
      <c r="N19" s="94"/>
      <c r="O19" s="96">
        <v>0</v>
      </c>
      <c r="P19" s="91">
        <f>PRODUCT(E25,O19)</f>
        <v>0</v>
      </c>
      <c r="Q19" s="92"/>
    </row>
    <row r="20" spans="1:17" ht="23.1" customHeight="1">
      <c r="A20" s="87">
        <v>2</v>
      </c>
      <c r="B20" s="97"/>
      <c r="C20" s="98"/>
      <c r="D20" s="90" t="s">
        <v>34</v>
      </c>
      <c r="E20" s="173">
        <f>'SLEPÝ ROZPOČET OBJEKTU 0001'!$H$44</f>
        <v>0</v>
      </c>
      <c r="F20" s="177"/>
      <c r="G20" s="87">
        <v>9</v>
      </c>
      <c r="H20" s="93" t="s">
        <v>35</v>
      </c>
      <c r="I20" s="94"/>
      <c r="J20" s="91">
        <v>0</v>
      </c>
      <c r="K20" s="92"/>
      <c r="L20" s="87">
        <v>14</v>
      </c>
      <c r="M20" s="95" t="s">
        <v>36</v>
      </c>
      <c r="N20" s="94"/>
      <c r="O20" s="96">
        <v>0</v>
      </c>
      <c r="P20" s="91">
        <f>PRODUCT(E25,O20)</f>
        <v>0</v>
      </c>
      <c r="Q20" s="92"/>
    </row>
    <row r="21" spans="1:17" ht="23.1" customHeight="1">
      <c r="A21" s="87">
        <v>3</v>
      </c>
      <c r="B21" s="88" t="s">
        <v>37</v>
      </c>
      <c r="C21" s="89"/>
      <c r="D21" s="90" t="s">
        <v>31</v>
      </c>
      <c r="E21" s="172">
        <v>0</v>
      </c>
      <c r="F21" s="176"/>
      <c r="G21" s="87">
        <v>10</v>
      </c>
      <c r="H21" s="93" t="s">
        <v>38</v>
      </c>
      <c r="I21" s="94"/>
      <c r="J21" s="91">
        <v>0</v>
      </c>
      <c r="K21" s="92"/>
      <c r="L21" s="87">
        <v>15</v>
      </c>
      <c r="M21" s="95" t="s">
        <v>39</v>
      </c>
      <c r="N21" s="94"/>
      <c r="O21" s="96">
        <v>0</v>
      </c>
      <c r="P21" s="91">
        <f>PRODUCT(E25,O21)</f>
        <v>0</v>
      </c>
      <c r="Q21" s="92"/>
    </row>
    <row r="22" spans="1:17" ht="23.1" customHeight="1">
      <c r="A22" s="87">
        <v>4</v>
      </c>
      <c r="B22" s="97"/>
      <c r="C22" s="98"/>
      <c r="D22" s="90" t="s">
        <v>34</v>
      </c>
      <c r="E22" s="174">
        <f>'SLEPÝ ROZPOČET OBJEKTU 0001'!$H$82</f>
        <v>0</v>
      </c>
      <c r="F22" s="177"/>
      <c r="G22" s="87">
        <v>11</v>
      </c>
      <c r="H22" s="95" t="s">
        <v>6</v>
      </c>
      <c r="I22" s="99"/>
      <c r="J22" s="91">
        <v>0</v>
      </c>
      <c r="K22" s="92"/>
      <c r="L22" s="87">
        <v>16</v>
      </c>
      <c r="M22" s="95" t="s">
        <v>40</v>
      </c>
      <c r="N22" s="94"/>
      <c r="O22" s="96">
        <v>0</v>
      </c>
      <c r="P22" s="91">
        <f>PRODUCT(E25,O22)</f>
        <v>0</v>
      </c>
      <c r="Q22" s="92"/>
    </row>
    <row r="23" spans="1:17" ht="23.1" customHeight="1">
      <c r="A23" s="87">
        <v>5</v>
      </c>
      <c r="B23" s="88" t="s">
        <v>41</v>
      </c>
      <c r="C23" s="89"/>
      <c r="D23" s="90" t="s">
        <v>31</v>
      </c>
      <c r="E23" s="172">
        <v>0</v>
      </c>
      <c r="F23" s="176"/>
      <c r="G23" s="100"/>
      <c r="H23" s="101"/>
      <c r="I23" s="94"/>
      <c r="J23" s="91"/>
      <c r="K23" s="92"/>
      <c r="L23" s="87">
        <v>17</v>
      </c>
      <c r="M23" s="95" t="s">
        <v>42</v>
      </c>
      <c r="N23" s="101"/>
      <c r="O23" s="96">
        <v>0</v>
      </c>
      <c r="P23" s="91">
        <f>PRODUCT(E25,O23)</f>
        <v>0</v>
      </c>
      <c r="Q23" s="92"/>
    </row>
    <row r="24" spans="1:17" ht="23.1" customHeight="1" thickBot="1">
      <c r="A24" s="87">
        <v>6</v>
      </c>
      <c r="B24" s="97"/>
      <c r="C24" s="98"/>
      <c r="D24" s="90" t="s">
        <v>34</v>
      </c>
      <c r="E24" s="175"/>
      <c r="F24" s="178"/>
      <c r="G24" s="100"/>
      <c r="H24" s="101"/>
      <c r="I24" s="94"/>
      <c r="J24" s="91"/>
      <c r="K24" s="92"/>
      <c r="L24" s="87">
        <v>18</v>
      </c>
      <c r="M24" s="93" t="s">
        <v>43</v>
      </c>
      <c r="N24" s="101"/>
      <c r="O24" s="101"/>
      <c r="P24" s="91">
        <v>0</v>
      </c>
      <c r="Q24" s="92"/>
    </row>
    <row r="25" spans="1:17" ht="23.1" customHeight="1" thickBot="1">
      <c r="A25" s="87">
        <v>7</v>
      </c>
      <c r="B25" s="102" t="s">
        <v>44</v>
      </c>
      <c r="C25" s="101"/>
      <c r="D25" s="94"/>
      <c r="E25" s="165">
        <f>SUM(E19:E24)</f>
        <v>0</v>
      </c>
      <c r="F25" s="103"/>
      <c r="G25" s="87">
        <v>12</v>
      </c>
      <c r="H25" s="102" t="s">
        <v>45</v>
      </c>
      <c r="I25" s="94"/>
      <c r="J25" s="104">
        <v>0</v>
      </c>
      <c r="K25" s="103"/>
      <c r="L25" s="87">
        <v>19</v>
      </c>
      <c r="M25" s="102" t="s">
        <v>46</v>
      </c>
      <c r="N25" s="101"/>
      <c r="O25" s="101"/>
      <c r="P25" s="165">
        <f>SUM(P19:P24)</f>
        <v>0</v>
      </c>
      <c r="Q25" s="103"/>
    </row>
    <row r="26" spans="1:17" ht="23.1" customHeight="1" thickBot="1">
      <c r="A26" s="105">
        <v>20</v>
      </c>
      <c r="B26" s="106" t="s">
        <v>47</v>
      </c>
      <c r="C26" s="107"/>
      <c r="D26" s="108"/>
      <c r="E26" s="69">
        <v>0</v>
      </c>
      <c r="F26" s="74"/>
      <c r="G26" s="105">
        <v>21</v>
      </c>
      <c r="H26" s="106" t="s">
        <v>48</v>
      </c>
      <c r="I26" s="108"/>
      <c r="J26" s="69">
        <v>0</v>
      </c>
      <c r="K26" s="74"/>
      <c r="L26" s="105">
        <v>22</v>
      </c>
      <c r="M26" s="106" t="s">
        <v>49</v>
      </c>
      <c r="N26" s="107"/>
      <c r="O26" s="107"/>
      <c r="P26" s="69">
        <v>0</v>
      </c>
      <c r="Q26" s="74"/>
    </row>
    <row r="27" spans="1:17" ht="24.75" customHeight="1" thickBot="1">
      <c r="A27" s="54" t="s">
        <v>14</v>
      </c>
      <c r="B27" s="109"/>
      <c r="C27" s="109"/>
      <c r="D27" s="109"/>
      <c r="E27" s="110"/>
      <c r="F27" s="111"/>
      <c r="G27" s="112"/>
      <c r="H27" s="110"/>
      <c r="I27" s="109"/>
      <c r="J27" s="110"/>
      <c r="K27" s="113"/>
      <c r="L27" s="80" t="s">
        <v>50</v>
      </c>
      <c r="M27" s="114"/>
      <c r="N27" s="82" t="s">
        <v>51</v>
      </c>
      <c r="O27" s="83"/>
      <c r="P27" s="83"/>
      <c r="Q27" s="84"/>
    </row>
    <row r="28" spans="1:17" ht="23.1" customHeight="1" thickBot="1">
      <c r="A28" s="115"/>
      <c r="B28" s="116"/>
      <c r="C28" s="116"/>
      <c r="D28" s="116"/>
      <c r="E28" s="116"/>
      <c r="F28" s="117"/>
      <c r="G28" s="118"/>
      <c r="H28" s="116"/>
      <c r="I28" s="116"/>
      <c r="J28" s="119"/>
      <c r="K28" s="120"/>
      <c r="L28" s="87">
        <v>23</v>
      </c>
      <c r="M28" s="93" t="s">
        <v>52</v>
      </c>
      <c r="N28" s="168"/>
      <c r="O28" s="101"/>
      <c r="P28" s="166">
        <f>SUM(P26,P25,J26,J25,E26,E25)</f>
        <v>0</v>
      </c>
      <c r="Q28" s="121"/>
    </row>
    <row r="29" spans="1:17" ht="23.1" customHeight="1">
      <c r="A29" s="122" t="s">
        <v>53</v>
      </c>
      <c r="B29" s="123"/>
      <c r="C29" s="123"/>
      <c r="D29" s="123"/>
      <c r="E29" s="124"/>
      <c r="F29" s="125"/>
      <c r="G29" s="126" t="s">
        <v>54</v>
      </c>
      <c r="H29" s="123"/>
      <c r="I29" s="123"/>
      <c r="J29" s="124"/>
      <c r="K29" s="127"/>
      <c r="L29" s="87">
        <v>24</v>
      </c>
      <c r="M29" s="167">
        <v>0.15</v>
      </c>
      <c r="N29" s="170">
        <v>0</v>
      </c>
      <c r="O29" s="128" t="s">
        <v>55</v>
      </c>
      <c r="P29" s="129">
        <f>PRODUCT(N29*0.15)</f>
        <v>0</v>
      </c>
      <c r="Q29" s="130"/>
    </row>
    <row r="30" spans="1:17" ht="23.1" customHeight="1" thickBot="1">
      <c r="A30" s="131" t="s">
        <v>13</v>
      </c>
      <c r="B30" s="116"/>
      <c r="C30" s="116"/>
      <c r="D30" s="116"/>
      <c r="E30" s="116"/>
      <c r="F30" s="117"/>
      <c r="G30" s="132"/>
      <c r="H30" s="116"/>
      <c r="I30" s="116"/>
      <c r="J30" s="116"/>
      <c r="K30" s="133"/>
      <c r="L30" s="87">
        <v>25</v>
      </c>
      <c r="M30" s="167">
        <v>0.21</v>
      </c>
      <c r="N30" s="170">
        <f>$P$28</f>
        <v>0</v>
      </c>
      <c r="O30" s="128" t="s">
        <v>55</v>
      </c>
      <c r="P30" s="129">
        <f>PRODUCT(N30*0.21)</f>
        <v>0</v>
      </c>
      <c r="Q30" s="130"/>
    </row>
    <row r="31" spans="1:17" ht="23.1" customHeight="1" thickBot="1" thickTop="1">
      <c r="A31" s="134"/>
      <c r="B31" s="116"/>
      <c r="C31" s="116"/>
      <c r="D31" s="116"/>
      <c r="E31" s="36"/>
      <c r="F31" s="117"/>
      <c r="G31" s="36"/>
      <c r="H31" s="116"/>
      <c r="I31" s="116"/>
      <c r="J31" s="119"/>
      <c r="K31" s="133"/>
      <c r="L31" s="105">
        <v>26</v>
      </c>
      <c r="M31" s="135" t="s">
        <v>56</v>
      </c>
      <c r="N31" s="169"/>
      <c r="O31" s="108"/>
      <c r="P31" s="166">
        <f>SUM(P28:P30)</f>
        <v>0</v>
      </c>
      <c r="Q31" s="136"/>
    </row>
    <row r="32" spans="1:17" ht="26.25" customHeight="1">
      <c r="A32" s="137" t="s">
        <v>53</v>
      </c>
      <c r="B32" s="116"/>
      <c r="C32" s="116"/>
      <c r="D32" s="116"/>
      <c r="E32" s="116"/>
      <c r="F32" s="117"/>
      <c r="G32" s="138" t="s">
        <v>54</v>
      </c>
      <c r="H32" s="116"/>
      <c r="I32" s="116"/>
      <c r="J32" s="116"/>
      <c r="K32" s="133"/>
      <c r="L32" s="80" t="s">
        <v>57</v>
      </c>
      <c r="M32" s="114"/>
      <c r="N32" s="82" t="s">
        <v>58</v>
      </c>
      <c r="O32" s="83"/>
      <c r="P32" s="83"/>
      <c r="Q32" s="84"/>
    </row>
    <row r="33" spans="1:17" ht="23.1" customHeight="1">
      <c r="A33" s="139" t="s">
        <v>15</v>
      </c>
      <c r="B33" s="140"/>
      <c r="C33" s="140"/>
      <c r="D33" s="140"/>
      <c r="E33" s="140"/>
      <c r="F33" s="141"/>
      <c r="G33" s="142"/>
      <c r="H33" s="140"/>
      <c r="I33" s="140"/>
      <c r="J33" s="140"/>
      <c r="K33" s="143"/>
      <c r="L33" s="87">
        <v>27</v>
      </c>
      <c r="M33" s="93" t="s">
        <v>59</v>
      </c>
      <c r="N33" s="101"/>
      <c r="O33" s="101"/>
      <c r="P33" s="91">
        <v>0</v>
      </c>
      <c r="Q33" s="92"/>
    </row>
    <row r="34" spans="1:17" ht="23.1" customHeight="1">
      <c r="A34" s="115"/>
      <c r="B34" s="116"/>
      <c r="C34" s="116"/>
      <c r="D34" s="116"/>
      <c r="E34" s="116"/>
      <c r="F34" s="117"/>
      <c r="G34" s="118"/>
      <c r="H34" s="116"/>
      <c r="I34" s="116"/>
      <c r="J34" s="116"/>
      <c r="K34" s="144"/>
      <c r="L34" s="87">
        <v>28</v>
      </c>
      <c r="M34" s="93" t="s">
        <v>60</v>
      </c>
      <c r="N34" s="101"/>
      <c r="O34" s="101"/>
      <c r="P34" s="91">
        <v>0</v>
      </c>
      <c r="Q34" s="92"/>
    </row>
    <row r="35" spans="1:17" ht="23.1" customHeight="1" thickBot="1">
      <c r="A35" s="145" t="s">
        <v>53</v>
      </c>
      <c r="B35" s="146"/>
      <c r="C35" s="146"/>
      <c r="D35" s="146"/>
      <c r="E35" s="146"/>
      <c r="F35" s="147"/>
      <c r="G35" s="148" t="s">
        <v>54</v>
      </c>
      <c r="H35" s="146"/>
      <c r="I35" s="146"/>
      <c r="J35" s="146"/>
      <c r="K35" s="149"/>
      <c r="L35" s="105">
        <v>29</v>
      </c>
      <c r="M35" s="106" t="s">
        <v>61</v>
      </c>
      <c r="N35" s="107"/>
      <c r="O35" s="107"/>
      <c r="P35" s="69">
        <v>0</v>
      </c>
      <c r="Q35" s="74"/>
    </row>
  </sheetData>
  <mergeCells count="1">
    <mergeCell ref="E3:J3"/>
  </mergeCells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pane ySplit="8" topLeftCell="A78" activePane="bottomLeft" state="frozen"/>
      <selection pane="bottomLeft" activeCell="G11" sqref="G11"/>
    </sheetView>
  </sheetViews>
  <sheetFormatPr defaultColWidth="9.00390625" defaultRowHeight="12.75"/>
  <cols>
    <col min="1" max="2" width="3.75390625" style="1" customWidth="1"/>
    <col min="3" max="3" width="9.75390625" style="1" customWidth="1"/>
    <col min="4" max="4" width="45.75390625" style="1" customWidth="1"/>
    <col min="5" max="5" width="5.00390625" style="1" customWidth="1"/>
    <col min="6" max="6" width="11.75390625" style="2" customWidth="1"/>
    <col min="7" max="7" width="10.75390625" style="3" customWidth="1"/>
    <col min="8" max="8" width="11.75390625" style="3" customWidth="1"/>
  </cols>
  <sheetData>
    <row r="1" spans="1:8" ht="18">
      <c r="A1" s="150" t="s">
        <v>62</v>
      </c>
      <c r="B1" s="151"/>
      <c r="C1" s="151"/>
      <c r="D1" s="151"/>
      <c r="E1" s="151"/>
      <c r="F1" s="151"/>
      <c r="G1" s="151"/>
      <c r="H1" s="151"/>
    </row>
    <row r="2" spans="1:8" ht="15">
      <c r="A2" s="152" t="s">
        <v>63</v>
      </c>
      <c r="B2" s="151"/>
      <c r="C2" s="151"/>
      <c r="D2" s="153" t="str">
        <f>'KRYCÍ LIST OBJEKTU 0001'!E3</f>
        <v>STACIONÁŘ PRO ZDRAVOTNĚ OSLABENÉ A TĚLESNĚ POSTIŽENÉ, KRYBLICKÁ 423, TRUTNOV</v>
      </c>
      <c r="E2" s="151"/>
      <c r="F2" s="151" t="s">
        <v>64</v>
      </c>
      <c r="G2" s="151" t="str">
        <f>'KRYCÍ LIST OBJEKTU 0001'!$O$3</f>
        <v/>
      </c>
      <c r="H2" s="151"/>
    </row>
    <row r="3" spans="1:8" ht="12.75">
      <c r="A3" s="154" t="s">
        <v>65</v>
      </c>
      <c r="B3" s="151"/>
      <c r="C3" s="151"/>
      <c r="D3" s="153" t="str">
        <f>'KRYCÍ LIST OBJEKTU 0001'!E4</f>
        <v>VÝMĚNA OKEN</v>
      </c>
      <c r="E3" s="151"/>
      <c r="F3" s="151" t="s">
        <v>66</v>
      </c>
      <c r="G3" s="151"/>
      <c r="H3" s="151"/>
    </row>
    <row r="4" spans="1:8" ht="12.75">
      <c r="A4" s="155" t="s">
        <v>67</v>
      </c>
      <c r="B4" s="151"/>
      <c r="C4" s="151"/>
      <c r="D4" s="151" t="str">
        <f>'KRYCÍ LIST OBJEKTU 0001'!$E$7</f>
        <v>MĚSTO TRUTNOV</v>
      </c>
      <c r="E4" s="151"/>
      <c r="F4" s="151" t="s">
        <v>68</v>
      </c>
      <c r="G4" s="151" t="str">
        <f>'KRYCÍ LIST OBJEKTU 0001'!$I$11</f>
        <v>Landa</v>
      </c>
      <c r="H4" s="151"/>
    </row>
    <row r="5" spans="1:8" ht="12.75">
      <c r="A5" s="155" t="s">
        <v>69</v>
      </c>
      <c r="B5" s="151"/>
      <c r="C5" s="151"/>
      <c r="D5" s="151">
        <f>'KRYCÍ LIST OBJEKTU 0001'!$E$9</f>
        <v>0</v>
      </c>
      <c r="E5" s="151"/>
      <c r="F5" s="151" t="s">
        <v>70</v>
      </c>
      <c r="G5" s="171">
        <f>'KRYCÍ LIST OBJEKTU 0001'!$N$11</f>
        <v>41961</v>
      </c>
      <c r="H5" s="151"/>
    </row>
    <row r="6" spans="1:8" ht="12.75">
      <c r="A6" s="155"/>
      <c r="B6" s="151"/>
      <c r="C6" s="151"/>
      <c r="D6" s="151"/>
      <c r="E6" s="151"/>
      <c r="F6" s="151"/>
      <c r="G6" s="151"/>
      <c r="H6" s="151"/>
    </row>
    <row r="7" spans="1:8" ht="19.5">
      <c r="A7" s="156" t="s">
        <v>71</v>
      </c>
      <c r="B7" s="157" t="s">
        <v>72</v>
      </c>
      <c r="C7" s="157" t="s">
        <v>73</v>
      </c>
      <c r="D7" s="157" t="s">
        <v>74</v>
      </c>
      <c r="E7" s="157" t="s">
        <v>0</v>
      </c>
      <c r="F7" s="157" t="s">
        <v>75</v>
      </c>
      <c r="G7" s="157" t="s">
        <v>76</v>
      </c>
      <c r="H7" s="158" t="s">
        <v>77</v>
      </c>
    </row>
    <row r="8" spans="1:8" ht="12.75">
      <c r="A8" s="159" t="s">
        <v>12</v>
      </c>
      <c r="B8" s="160" t="s">
        <v>12</v>
      </c>
      <c r="C8" s="160" t="s">
        <v>78</v>
      </c>
      <c r="D8" s="160" t="s">
        <v>79</v>
      </c>
      <c r="E8" s="160" t="s">
        <v>12</v>
      </c>
      <c r="F8" s="160" t="s">
        <v>12</v>
      </c>
      <c r="G8" s="160" t="s">
        <v>12</v>
      </c>
      <c r="H8" s="161" t="s">
        <v>12</v>
      </c>
    </row>
    <row r="10" spans="1:8" ht="12.75">
      <c r="A10" s="162"/>
      <c r="B10" s="162"/>
      <c r="C10" s="162"/>
      <c r="D10" s="179" t="s">
        <v>81</v>
      </c>
      <c r="E10" s="162"/>
      <c r="F10" s="163"/>
      <c r="G10" s="164"/>
      <c r="H10" s="180"/>
    </row>
    <row r="11" spans="1:8" ht="12.75">
      <c r="A11" s="162">
        <v>1</v>
      </c>
      <c r="B11" s="162" t="s">
        <v>85</v>
      </c>
      <c r="C11" s="162" t="s">
        <v>82</v>
      </c>
      <c r="D11" s="162" t="s">
        <v>83</v>
      </c>
      <c r="E11" s="162" t="s">
        <v>84</v>
      </c>
      <c r="F11" s="163">
        <v>178.56</v>
      </c>
      <c r="G11" s="164">
        <v>0</v>
      </c>
      <c r="H11" s="164">
        <f aca="true" t="shared" si="0" ref="H11:H17">PRODUCT(F11:G11)</f>
        <v>0</v>
      </c>
    </row>
    <row r="12" spans="1:8" ht="12.75">
      <c r="A12" s="162">
        <v>2</v>
      </c>
      <c r="B12" s="162" t="s">
        <v>85</v>
      </c>
      <c r="C12" s="162" t="s">
        <v>86</v>
      </c>
      <c r="D12" s="162" t="s">
        <v>87</v>
      </c>
      <c r="E12" s="162" t="s">
        <v>84</v>
      </c>
      <c r="F12" s="163">
        <v>879.348</v>
      </c>
      <c r="G12" s="164">
        <v>0</v>
      </c>
      <c r="H12" s="164">
        <f t="shared" si="0"/>
        <v>0</v>
      </c>
    </row>
    <row r="13" spans="1:8" ht="12.75">
      <c r="A13" s="162">
        <v>3</v>
      </c>
      <c r="B13" s="162" t="s">
        <v>85</v>
      </c>
      <c r="C13" s="162" t="s">
        <v>88</v>
      </c>
      <c r="D13" s="162" t="s">
        <v>89</v>
      </c>
      <c r="E13" s="162" t="s">
        <v>84</v>
      </c>
      <c r="F13" s="163">
        <v>879.348</v>
      </c>
      <c r="G13" s="164">
        <v>0</v>
      </c>
      <c r="H13" s="164">
        <f t="shared" si="0"/>
        <v>0</v>
      </c>
    </row>
    <row r="14" spans="1:8" ht="12.75">
      <c r="A14" s="162">
        <v>5</v>
      </c>
      <c r="B14" s="162" t="s">
        <v>85</v>
      </c>
      <c r="C14" s="162" t="s">
        <v>90</v>
      </c>
      <c r="D14" s="162" t="s">
        <v>91</v>
      </c>
      <c r="E14" s="162" t="s">
        <v>92</v>
      </c>
      <c r="F14" s="163">
        <v>18</v>
      </c>
      <c r="G14" s="164">
        <v>0</v>
      </c>
      <c r="H14" s="164">
        <f t="shared" si="0"/>
        <v>0</v>
      </c>
    </row>
    <row r="15" spans="1:8" ht="12.75">
      <c r="A15" s="162">
        <v>6</v>
      </c>
      <c r="B15" s="162" t="s">
        <v>85</v>
      </c>
      <c r="C15" s="162" t="s">
        <v>93</v>
      </c>
      <c r="D15" s="162" t="s">
        <v>94</v>
      </c>
      <c r="E15" s="162" t="s">
        <v>92</v>
      </c>
      <c r="F15" s="163">
        <v>540</v>
      </c>
      <c r="G15" s="164">
        <v>0</v>
      </c>
      <c r="H15" s="164">
        <f t="shared" si="0"/>
        <v>0</v>
      </c>
    </row>
    <row r="16" spans="1:8" ht="12.75">
      <c r="A16" s="162">
        <v>4</v>
      </c>
      <c r="B16" s="162" t="s">
        <v>85</v>
      </c>
      <c r="C16" s="162" t="s">
        <v>95</v>
      </c>
      <c r="D16" s="162" t="s">
        <v>96</v>
      </c>
      <c r="E16" s="162" t="s">
        <v>84</v>
      </c>
      <c r="F16" s="163">
        <v>879.348</v>
      </c>
      <c r="G16" s="164">
        <v>0</v>
      </c>
      <c r="H16" s="164">
        <f t="shared" si="0"/>
        <v>0</v>
      </c>
    </row>
    <row r="17" spans="1:8" ht="12.75">
      <c r="A17" s="162">
        <v>7</v>
      </c>
      <c r="B17" s="162" t="s">
        <v>85</v>
      </c>
      <c r="C17" s="162" t="s">
        <v>97</v>
      </c>
      <c r="D17" s="162" t="s">
        <v>98</v>
      </c>
      <c r="E17" s="162" t="s">
        <v>92</v>
      </c>
      <c r="F17" s="163">
        <v>18</v>
      </c>
      <c r="G17" s="164">
        <v>0</v>
      </c>
      <c r="H17" s="164">
        <f t="shared" si="0"/>
        <v>0</v>
      </c>
    </row>
    <row r="18" spans="1:8" ht="12.75">
      <c r="A18" s="162"/>
      <c r="B18" s="162"/>
      <c r="C18" s="162"/>
      <c r="D18" s="179" t="s">
        <v>99</v>
      </c>
      <c r="E18" s="162"/>
      <c r="F18" s="163"/>
      <c r="G18" s="164"/>
      <c r="H18" s="180">
        <f>SUM(H11:H17)</f>
        <v>0</v>
      </c>
    </row>
    <row r="19" spans="1:8" ht="12.75">
      <c r="A19" s="162"/>
      <c r="B19" s="162"/>
      <c r="C19" s="162"/>
      <c r="D19" s="162"/>
      <c r="E19" s="162"/>
      <c r="F19" s="163"/>
      <c r="G19" s="164"/>
      <c r="H19" s="164"/>
    </row>
    <row r="20" spans="1:8" ht="12.75">
      <c r="A20" s="162"/>
      <c r="B20" s="162"/>
      <c r="C20" s="162"/>
      <c r="D20" s="179" t="s">
        <v>100</v>
      </c>
      <c r="E20" s="162"/>
      <c r="F20" s="163"/>
      <c r="G20" s="164"/>
      <c r="H20" s="180"/>
    </row>
    <row r="21" spans="1:8" ht="12.75">
      <c r="A21" s="162">
        <v>8</v>
      </c>
      <c r="B21" s="162" t="s">
        <v>103</v>
      </c>
      <c r="C21" s="162" t="s">
        <v>101</v>
      </c>
      <c r="D21" s="162" t="s">
        <v>102</v>
      </c>
      <c r="E21" s="162" t="s">
        <v>84</v>
      </c>
      <c r="F21" s="163">
        <v>36.7</v>
      </c>
      <c r="G21" s="164">
        <v>0</v>
      </c>
      <c r="H21" s="164">
        <f aca="true" t="shared" si="1" ref="H21:H27">PRODUCT(F21:G21)</f>
        <v>0</v>
      </c>
    </row>
    <row r="22" spans="1:8" ht="12.75">
      <c r="A22" s="162">
        <v>9</v>
      </c>
      <c r="B22" s="162" t="s">
        <v>103</v>
      </c>
      <c r="C22" s="162" t="s">
        <v>104</v>
      </c>
      <c r="D22" s="162" t="s">
        <v>105</v>
      </c>
      <c r="E22" s="162" t="s">
        <v>84</v>
      </c>
      <c r="F22" s="163">
        <v>279.834</v>
      </c>
      <c r="G22" s="164">
        <v>0</v>
      </c>
      <c r="H22" s="164">
        <f t="shared" si="1"/>
        <v>0</v>
      </c>
    </row>
    <row r="23" spans="1:8" ht="12.75">
      <c r="A23" s="162">
        <v>10</v>
      </c>
      <c r="B23" s="162" t="s">
        <v>103</v>
      </c>
      <c r="C23" s="162" t="s">
        <v>106</v>
      </c>
      <c r="D23" s="162" t="s">
        <v>107</v>
      </c>
      <c r="E23" s="162" t="s">
        <v>92</v>
      </c>
      <c r="F23" s="163">
        <v>409.42</v>
      </c>
      <c r="G23" s="164">
        <v>0</v>
      </c>
      <c r="H23" s="164">
        <f t="shared" si="1"/>
        <v>0</v>
      </c>
    </row>
    <row r="24" spans="1:8" ht="12.75">
      <c r="A24" s="162">
        <v>11</v>
      </c>
      <c r="B24" s="162" t="s">
        <v>103</v>
      </c>
      <c r="C24" s="162" t="s">
        <v>108</v>
      </c>
      <c r="D24" s="162" t="s">
        <v>109</v>
      </c>
      <c r="E24" s="162" t="s">
        <v>92</v>
      </c>
      <c r="F24" s="163">
        <v>429.891</v>
      </c>
      <c r="G24" s="164">
        <v>0</v>
      </c>
      <c r="H24" s="164">
        <f t="shared" si="1"/>
        <v>0</v>
      </c>
    </row>
    <row r="25" spans="1:8" ht="12.75">
      <c r="A25" s="162">
        <v>12</v>
      </c>
      <c r="B25" s="162" t="s">
        <v>103</v>
      </c>
      <c r="C25" s="162" t="s">
        <v>110</v>
      </c>
      <c r="D25" s="162" t="s">
        <v>111</v>
      </c>
      <c r="E25" s="162" t="s">
        <v>84</v>
      </c>
      <c r="F25" s="163">
        <v>123.109</v>
      </c>
      <c r="G25" s="164">
        <v>0</v>
      </c>
      <c r="H25" s="164">
        <f t="shared" si="1"/>
        <v>0</v>
      </c>
    </row>
    <row r="26" spans="1:8" ht="12.75">
      <c r="A26" s="162">
        <v>13</v>
      </c>
      <c r="B26" s="162" t="s">
        <v>103</v>
      </c>
      <c r="C26" s="162" t="s">
        <v>112</v>
      </c>
      <c r="D26" s="162" t="s">
        <v>113</v>
      </c>
      <c r="E26" s="162" t="s">
        <v>84</v>
      </c>
      <c r="F26" s="163">
        <v>123.109</v>
      </c>
      <c r="G26" s="164">
        <v>0</v>
      </c>
      <c r="H26" s="164">
        <f t="shared" si="1"/>
        <v>0</v>
      </c>
    </row>
    <row r="27" spans="1:8" ht="12.75">
      <c r="A27" s="162">
        <v>14</v>
      </c>
      <c r="B27" s="162" t="s">
        <v>103</v>
      </c>
      <c r="C27" s="162" t="s">
        <v>114</v>
      </c>
      <c r="D27" s="162" t="s">
        <v>115</v>
      </c>
      <c r="E27" s="162" t="s">
        <v>116</v>
      </c>
      <c r="F27" s="163">
        <v>2.294</v>
      </c>
      <c r="G27" s="164">
        <v>0</v>
      </c>
      <c r="H27" s="164">
        <f t="shared" si="1"/>
        <v>0</v>
      </c>
    </row>
    <row r="28" spans="1:8" ht="12.75">
      <c r="A28" s="162"/>
      <c r="B28" s="162"/>
      <c r="C28" s="162"/>
      <c r="D28" s="179" t="s">
        <v>117</v>
      </c>
      <c r="E28" s="162"/>
      <c r="F28" s="163"/>
      <c r="G28" s="164"/>
      <c r="H28" s="180">
        <f>SUM(H21:H27)</f>
        <v>0</v>
      </c>
    </row>
    <row r="29" spans="1:8" ht="12.75">
      <c r="A29" s="162"/>
      <c r="B29" s="162"/>
      <c r="C29" s="162"/>
      <c r="D29" s="162"/>
      <c r="E29" s="162"/>
      <c r="F29" s="163"/>
      <c r="G29" s="164"/>
      <c r="H29" s="164"/>
    </row>
    <row r="30" spans="1:8" ht="12.75">
      <c r="A30" s="162"/>
      <c r="B30" s="162"/>
      <c r="C30" s="162"/>
      <c r="D30" s="179" t="s">
        <v>118</v>
      </c>
      <c r="E30" s="162"/>
      <c r="F30" s="163"/>
      <c r="G30" s="164"/>
      <c r="H30" s="180"/>
    </row>
    <row r="31" spans="1:8" ht="12.75">
      <c r="A31" s="162">
        <v>15</v>
      </c>
      <c r="B31" s="162" t="s">
        <v>122</v>
      </c>
      <c r="C31" s="162" t="s">
        <v>119</v>
      </c>
      <c r="D31" s="162" t="s">
        <v>120</v>
      </c>
      <c r="E31" s="162" t="s">
        <v>121</v>
      </c>
      <c r="F31" s="163">
        <v>170</v>
      </c>
      <c r="G31" s="164">
        <v>0</v>
      </c>
      <c r="H31" s="164">
        <f aca="true" t="shared" si="2" ref="H31:H41">PRODUCT(F31:G31)</f>
        <v>0</v>
      </c>
    </row>
    <row r="32" spans="1:8" ht="12.75">
      <c r="A32" s="162">
        <v>16</v>
      </c>
      <c r="B32" s="162" t="s">
        <v>122</v>
      </c>
      <c r="C32" s="162" t="s">
        <v>123</v>
      </c>
      <c r="D32" s="162" t="s">
        <v>124</v>
      </c>
      <c r="E32" s="162" t="s">
        <v>84</v>
      </c>
      <c r="F32" s="163">
        <v>3.69</v>
      </c>
      <c r="G32" s="164">
        <v>0</v>
      </c>
      <c r="H32" s="164">
        <f t="shared" si="2"/>
        <v>0</v>
      </c>
    </row>
    <row r="33" spans="1:8" ht="12.75">
      <c r="A33" s="162">
        <v>17</v>
      </c>
      <c r="B33" s="162" t="s">
        <v>122</v>
      </c>
      <c r="C33" s="162" t="s">
        <v>125</v>
      </c>
      <c r="D33" s="162" t="s">
        <v>126</v>
      </c>
      <c r="E33" s="162" t="s">
        <v>84</v>
      </c>
      <c r="F33" s="163">
        <v>279.834</v>
      </c>
      <c r="G33" s="164">
        <v>0</v>
      </c>
      <c r="H33" s="164">
        <f t="shared" si="2"/>
        <v>0</v>
      </c>
    </row>
    <row r="34" spans="1:8" ht="12.75">
      <c r="A34" s="162">
        <v>18</v>
      </c>
      <c r="B34" s="162" t="s">
        <v>122</v>
      </c>
      <c r="C34" s="162" t="s">
        <v>127</v>
      </c>
      <c r="D34" s="162" t="s">
        <v>128</v>
      </c>
      <c r="E34" s="162" t="s">
        <v>84</v>
      </c>
      <c r="F34" s="163">
        <v>40.942</v>
      </c>
      <c r="G34" s="164">
        <v>0</v>
      </c>
      <c r="H34" s="164">
        <f t="shared" si="2"/>
        <v>0</v>
      </c>
    </row>
    <row r="35" spans="1:8" ht="12.75">
      <c r="A35" s="162">
        <v>19</v>
      </c>
      <c r="B35" s="162" t="s">
        <v>122</v>
      </c>
      <c r="C35" s="162" t="s">
        <v>129</v>
      </c>
      <c r="D35" s="162" t="s">
        <v>130</v>
      </c>
      <c r="E35" s="162" t="s">
        <v>116</v>
      </c>
      <c r="F35" s="163">
        <v>5.889</v>
      </c>
      <c r="G35" s="164">
        <v>0</v>
      </c>
      <c r="H35" s="164">
        <f t="shared" si="2"/>
        <v>0</v>
      </c>
    </row>
    <row r="36" spans="1:8" ht="12.75">
      <c r="A36" s="162">
        <v>20</v>
      </c>
      <c r="B36" s="162" t="s">
        <v>122</v>
      </c>
      <c r="C36" s="162" t="s">
        <v>131</v>
      </c>
      <c r="D36" s="162" t="s">
        <v>132</v>
      </c>
      <c r="E36" s="162" t="s">
        <v>116</v>
      </c>
      <c r="F36" s="163">
        <v>17.668</v>
      </c>
      <c r="G36" s="164">
        <v>0</v>
      </c>
      <c r="H36" s="164">
        <f t="shared" si="2"/>
        <v>0</v>
      </c>
    </row>
    <row r="37" spans="1:8" ht="12.75">
      <c r="A37" s="162">
        <v>21</v>
      </c>
      <c r="B37" s="162" t="s">
        <v>122</v>
      </c>
      <c r="C37" s="162" t="s">
        <v>133</v>
      </c>
      <c r="D37" s="162" t="s">
        <v>134</v>
      </c>
      <c r="E37" s="162" t="s">
        <v>116</v>
      </c>
      <c r="F37" s="163">
        <v>17.668</v>
      </c>
      <c r="G37" s="164">
        <v>0</v>
      </c>
      <c r="H37" s="164">
        <f t="shared" si="2"/>
        <v>0</v>
      </c>
    </row>
    <row r="38" spans="1:8" ht="12.75">
      <c r="A38" s="162">
        <v>22</v>
      </c>
      <c r="B38" s="162" t="s">
        <v>122</v>
      </c>
      <c r="C38" s="162" t="s">
        <v>135</v>
      </c>
      <c r="D38" s="162" t="s">
        <v>136</v>
      </c>
      <c r="E38" s="162" t="s">
        <v>116</v>
      </c>
      <c r="F38" s="163">
        <v>17.668</v>
      </c>
      <c r="G38" s="164">
        <v>0</v>
      </c>
      <c r="H38" s="164">
        <f t="shared" si="2"/>
        <v>0</v>
      </c>
    </row>
    <row r="39" spans="1:8" ht="12.75">
      <c r="A39" s="162">
        <v>23</v>
      </c>
      <c r="B39" s="162" t="s">
        <v>122</v>
      </c>
      <c r="C39" s="162" t="s">
        <v>137</v>
      </c>
      <c r="D39" s="162" t="s">
        <v>138</v>
      </c>
      <c r="E39" s="162" t="s">
        <v>116</v>
      </c>
      <c r="F39" s="163">
        <v>88.34</v>
      </c>
      <c r="G39" s="164">
        <v>0</v>
      </c>
      <c r="H39" s="164">
        <f t="shared" si="2"/>
        <v>0</v>
      </c>
    </row>
    <row r="40" spans="1:8" ht="12.75">
      <c r="A40" s="162">
        <v>24</v>
      </c>
      <c r="B40" s="162" t="s">
        <v>122</v>
      </c>
      <c r="C40" s="162" t="s">
        <v>139</v>
      </c>
      <c r="D40" s="162" t="s">
        <v>140</v>
      </c>
      <c r="E40" s="162" t="s">
        <v>116</v>
      </c>
      <c r="F40" s="163">
        <v>3.918</v>
      </c>
      <c r="G40" s="164">
        <v>0</v>
      </c>
      <c r="H40" s="164">
        <f t="shared" si="2"/>
        <v>0</v>
      </c>
    </row>
    <row r="41" spans="1:8" ht="12.75">
      <c r="A41" s="162">
        <v>25</v>
      </c>
      <c r="B41" s="162" t="s">
        <v>122</v>
      </c>
      <c r="C41" s="162" t="s">
        <v>141</v>
      </c>
      <c r="D41" s="162" t="s">
        <v>142</v>
      </c>
      <c r="E41" s="162" t="s">
        <v>116</v>
      </c>
      <c r="F41" s="163">
        <v>13.75</v>
      </c>
      <c r="G41" s="164">
        <v>0</v>
      </c>
      <c r="H41" s="164">
        <f t="shared" si="2"/>
        <v>0</v>
      </c>
    </row>
    <row r="42" spans="1:8" ht="12.75">
      <c r="A42" s="162"/>
      <c r="B42" s="162"/>
      <c r="C42" s="162"/>
      <c r="D42" s="179" t="s">
        <v>143</v>
      </c>
      <c r="E42" s="162"/>
      <c r="F42" s="163"/>
      <c r="G42" s="164"/>
      <c r="H42" s="180">
        <f>SUM(H31:H41)</f>
        <v>0</v>
      </c>
    </row>
    <row r="43" spans="1:8" ht="12.75">
      <c r="A43" s="162"/>
      <c r="B43" s="162"/>
      <c r="C43" s="162"/>
      <c r="D43" s="162"/>
      <c r="E43" s="162"/>
      <c r="F43" s="163"/>
      <c r="G43" s="164"/>
      <c r="H43" s="164"/>
    </row>
    <row r="44" spans="1:8" ht="12.75">
      <c r="A44" s="162"/>
      <c r="B44" s="162"/>
      <c r="C44" s="162"/>
      <c r="D44" s="181" t="s">
        <v>144</v>
      </c>
      <c r="E44" s="162"/>
      <c r="F44" s="163"/>
      <c r="G44" s="164"/>
      <c r="H44" s="182">
        <f>SUM(H42,H28,H18)</f>
        <v>0</v>
      </c>
    </row>
    <row r="45" spans="1:8" ht="12.75">
      <c r="A45" s="162"/>
      <c r="B45" s="162"/>
      <c r="C45" s="162"/>
      <c r="D45" s="162"/>
      <c r="E45" s="162"/>
      <c r="F45" s="163"/>
      <c r="G45" s="164"/>
      <c r="H45" s="164"/>
    </row>
    <row r="46" spans="1:8" ht="12.75">
      <c r="A46" s="162"/>
      <c r="B46" s="162"/>
      <c r="C46" s="162"/>
      <c r="D46" s="179" t="s">
        <v>145</v>
      </c>
      <c r="E46" s="162"/>
      <c r="F46" s="163"/>
      <c r="G46" s="164"/>
      <c r="H46" s="180"/>
    </row>
    <row r="47" spans="1:8" ht="12.75">
      <c r="A47" s="162">
        <v>28</v>
      </c>
      <c r="B47" s="162" t="s">
        <v>148</v>
      </c>
      <c r="C47" s="162" t="s">
        <v>146</v>
      </c>
      <c r="D47" s="162" t="s">
        <v>147</v>
      </c>
      <c r="E47" s="162" t="s">
        <v>116</v>
      </c>
      <c r="F47" s="163">
        <v>0.145</v>
      </c>
      <c r="G47" s="164">
        <v>0</v>
      </c>
      <c r="H47" s="164">
        <f>PRODUCT(F47:G47)</f>
        <v>0</v>
      </c>
    </row>
    <row r="48" spans="1:8" ht="12.75">
      <c r="A48" s="162">
        <v>26</v>
      </c>
      <c r="B48" s="162" t="s">
        <v>148</v>
      </c>
      <c r="C48" s="162" t="s">
        <v>149</v>
      </c>
      <c r="D48" s="162" t="s">
        <v>150</v>
      </c>
      <c r="E48" s="162" t="s">
        <v>92</v>
      </c>
      <c r="F48" s="163">
        <v>146.8</v>
      </c>
      <c r="G48" s="164">
        <v>0</v>
      </c>
      <c r="H48" s="164">
        <f>PRODUCT(F48:G48)</f>
        <v>0</v>
      </c>
    </row>
    <row r="49" spans="1:8" ht="12.75">
      <c r="A49" s="162">
        <v>27</v>
      </c>
      <c r="B49" s="162" t="s">
        <v>148</v>
      </c>
      <c r="C49" s="162" t="s">
        <v>151</v>
      </c>
      <c r="D49" s="162" t="s">
        <v>152</v>
      </c>
      <c r="E49" s="162" t="s">
        <v>92</v>
      </c>
      <c r="F49" s="163">
        <v>146.8</v>
      </c>
      <c r="G49" s="164">
        <v>0</v>
      </c>
      <c r="H49" s="164">
        <f>PRODUCT(F49:G49)</f>
        <v>0</v>
      </c>
    </row>
    <row r="50" spans="1:8" ht="12.75">
      <c r="A50" s="162"/>
      <c r="B50" s="162"/>
      <c r="C50" s="162"/>
      <c r="D50" s="179" t="s">
        <v>153</v>
      </c>
      <c r="E50" s="162"/>
      <c r="F50" s="163"/>
      <c r="G50" s="164"/>
      <c r="H50" s="180">
        <f>SUM(H47:H49)</f>
        <v>0</v>
      </c>
    </row>
    <row r="51" spans="1:8" ht="12.75">
      <c r="A51" s="162"/>
      <c r="B51" s="162"/>
      <c r="C51" s="162"/>
      <c r="D51" s="162"/>
      <c r="E51" s="162"/>
      <c r="F51" s="163"/>
      <c r="G51" s="164"/>
      <c r="H51" s="164"/>
    </row>
    <row r="52" spans="1:8" ht="12.75">
      <c r="A52" s="162"/>
      <c r="B52" s="162"/>
      <c r="C52" s="162"/>
      <c r="D52" s="179" t="s">
        <v>154</v>
      </c>
      <c r="E52" s="162"/>
      <c r="F52" s="163"/>
      <c r="G52" s="164"/>
      <c r="H52" s="180"/>
    </row>
    <row r="53" spans="1:8" ht="12.75">
      <c r="A53" s="162">
        <v>31</v>
      </c>
      <c r="B53" s="162" t="s">
        <v>157</v>
      </c>
      <c r="C53" s="162" t="s">
        <v>155</v>
      </c>
      <c r="D53" s="162" t="s">
        <v>156</v>
      </c>
      <c r="E53" s="162" t="s">
        <v>84</v>
      </c>
      <c r="F53" s="163">
        <v>279.834</v>
      </c>
      <c r="G53" s="164">
        <v>0</v>
      </c>
      <c r="H53" s="164">
        <f aca="true" t="shared" si="3" ref="H53:H68">PRODUCT(F53:G53)</f>
        <v>0</v>
      </c>
    </row>
    <row r="54" spans="1:8" ht="12.75">
      <c r="A54" s="162">
        <v>32</v>
      </c>
      <c r="B54" s="162" t="s">
        <v>157</v>
      </c>
      <c r="C54" s="162" t="s">
        <v>158</v>
      </c>
      <c r="D54" s="162" t="s">
        <v>159</v>
      </c>
      <c r="E54" s="162" t="s">
        <v>92</v>
      </c>
      <c r="F54" s="163">
        <v>291</v>
      </c>
      <c r="G54" s="164">
        <v>0</v>
      </c>
      <c r="H54" s="164">
        <f t="shared" si="3"/>
        <v>0</v>
      </c>
    </row>
    <row r="55" spans="1:8" ht="12.75">
      <c r="A55" s="162">
        <v>33</v>
      </c>
      <c r="B55" s="162" t="s">
        <v>157</v>
      </c>
      <c r="C55" s="162" t="s">
        <v>160</v>
      </c>
      <c r="D55" s="162" t="s">
        <v>161</v>
      </c>
      <c r="E55" s="162" t="s">
        <v>92</v>
      </c>
      <c r="F55" s="163">
        <v>305.55</v>
      </c>
      <c r="G55" s="164">
        <v>0</v>
      </c>
      <c r="H55" s="164">
        <f t="shared" si="3"/>
        <v>0</v>
      </c>
    </row>
    <row r="56" spans="1:8" ht="12.75">
      <c r="A56" s="162">
        <v>40</v>
      </c>
      <c r="B56" s="162" t="s">
        <v>157</v>
      </c>
      <c r="C56" s="162" t="s">
        <v>162</v>
      </c>
      <c r="D56" s="162" t="s">
        <v>163</v>
      </c>
      <c r="E56" s="162" t="s">
        <v>84</v>
      </c>
      <c r="F56" s="163">
        <v>26.7</v>
      </c>
      <c r="G56" s="164">
        <v>0</v>
      </c>
      <c r="H56" s="164">
        <f t="shared" si="3"/>
        <v>0</v>
      </c>
    </row>
    <row r="57" spans="1:8" ht="12.75">
      <c r="A57" s="162">
        <v>41</v>
      </c>
      <c r="B57" s="162" t="s">
        <v>157</v>
      </c>
      <c r="C57" s="162" t="s">
        <v>164</v>
      </c>
      <c r="D57" s="162" t="s">
        <v>165</v>
      </c>
      <c r="E57" s="162" t="s">
        <v>84</v>
      </c>
      <c r="F57" s="163">
        <v>28.035</v>
      </c>
      <c r="G57" s="164">
        <v>0</v>
      </c>
      <c r="H57" s="164">
        <f t="shared" si="3"/>
        <v>0</v>
      </c>
    </row>
    <row r="58" spans="1:8" ht="12.75">
      <c r="A58" s="162">
        <v>42</v>
      </c>
      <c r="B58" s="162" t="s">
        <v>157</v>
      </c>
      <c r="C58" s="162" t="s">
        <v>166</v>
      </c>
      <c r="D58" s="162" t="s">
        <v>167</v>
      </c>
      <c r="E58" s="162" t="s">
        <v>92</v>
      </c>
      <c r="F58" s="163">
        <v>178</v>
      </c>
      <c r="G58" s="164">
        <v>0</v>
      </c>
      <c r="H58" s="164">
        <f t="shared" si="3"/>
        <v>0</v>
      </c>
    </row>
    <row r="59" spans="1:8" ht="12.75">
      <c r="A59" s="162">
        <v>43</v>
      </c>
      <c r="B59" s="162" t="s">
        <v>157</v>
      </c>
      <c r="C59" s="162" t="s">
        <v>168</v>
      </c>
      <c r="D59" s="162" t="s">
        <v>169</v>
      </c>
      <c r="E59" s="162" t="s">
        <v>92</v>
      </c>
      <c r="F59" s="163">
        <v>186.9</v>
      </c>
      <c r="G59" s="164">
        <v>0</v>
      </c>
      <c r="H59" s="164">
        <f t="shared" si="3"/>
        <v>0</v>
      </c>
    </row>
    <row r="60" spans="1:8" ht="12.75">
      <c r="A60" s="162">
        <v>44</v>
      </c>
      <c r="B60" s="162" t="s">
        <v>157</v>
      </c>
      <c r="C60" s="162" t="s">
        <v>170</v>
      </c>
      <c r="D60" s="162" t="s">
        <v>171</v>
      </c>
      <c r="E60" s="162" t="s">
        <v>116</v>
      </c>
      <c r="F60" s="163">
        <v>3.71</v>
      </c>
      <c r="G60" s="164">
        <v>0</v>
      </c>
      <c r="H60" s="164">
        <f t="shared" si="3"/>
        <v>0</v>
      </c>
    </row>
    <row r="61" spans="1:8" ht="12.75">
      <c r="A61" s="162">
        <v>29</v>
      </c>
      <c r="B61" s="162" t="s">
        <v>157</v>
      </c>
      <c r="C61" s="162" t="s">
        <v>172</v>
      </c>
      <c r="D61" s="162" t="s">
        <v>173</v>
      </c>
      <c r="E61" s="162" t="s">
        <v>121</v>
      </c>
      <c r="F61" s="163">
        <v>2</v>
      </c>
      <c r="G61" s="164">
        <v>0</v>
      </c>
      <c r="H61" s="164">
        <f t="shared" si="3"/>
        <v>0</v>
      </c>
    </row>
    <row r="62" spans="1:8" ht="12.75">
      <c r="A62" s="162">
        <v>30</v>
      </c>
      <c r="B62" s="162" t="s">
        <v>157</v>
      </c>
      <c r="C62" s="162" t="s">
        <v>174</v>
      </c>
      <c r="D62" s="162" t="s">
        <v>175</v>
      </c>
      <c r="E62" s="162" t="s">
        <v>121</v>
      </c>
      <c r="F62" s="163">
        <v>66</v>
      </c>
      <c r="G62" s="164">
        <v>0</v>
      </c>
      <c r="H62" s="164">
        <f t="shared" si="3"/>
        <v>0</v>
      </c>
    </row>
    <row r="63" spans="1:8" ht="12.75">
      <c r="A63" s="162">
        <v>34</v>
      </c>
      <c r="B63" s="162" t="s">
        <v>157</v>
      </c>
      <c r="C63" s="162" t="s">
        <v>176</v>
      </c>
      <c r="D63" s="162" t="s">
        <v>177</v>
      </c>
      <c r="E63" s="162" t="s">
        <v>121</v>
      </c>
      <c r="F63" s="163">
        <v>2</v>
      </c>
      <c r="G63" s="164">
        <v>0</v>
      </c>
      <c r="H63" s="164">
        <f t="shared" si="3"/>
        <v>0</v>
      </c>
    </row>
    <row r="64" spans="1:8" ht="12.75">
      <c r="A64" s="162">
        <v>35</v>
      </c>
      <c r="B64" s="162" t="s">
        <v>157</v>
      </c>
      <c r="C64" s="162" t="s">
        <v>178</v>
      </c>
      <c r="D64" s="162" t="s">
        <v>179</v>
      </c>
      <c r="E64" s="162" t="s">
        <v>121</v>
      </c>
      <c r="F64" s="163">
        <v>29</v>
      </c>
      <c r="G64" s="164">
        <v>0</v>
      </c>
      <c r="H64" s="164">
        <f t="shared" si="3"/>
        <v>0</v>
      </c>
    </row>
    <row r="65" spans="1:8" ht="12.75">
      <c r="A65" s="162">
        <v>36</v>
      </c>
      <c r="B65" s="162" t="s">
        <v>157</v>
      </c>
      <c r="C65" s="162" t="s">
        <v>180</v>
      </c>
      <c r="D65" s="162" t="s">
        <v>181</v>
      </c>
      <c r="E65" s="162" t="s">
        <v>121</v>
      </c>
      <c r="F65" s="163">
        <v>22</v>
      </c>
      <c r="G65" s="164">
        <v>0</v>
      </c>
      <c r="H65" s="164">
        <f t="shared" si="3"/>
        <v>0</v>
      </c>
    </row>
    <row r="66" spans="1:8" ht="12.75">
      <c r="A66" s="162">
        <v>37</v>
      </c>
      <c r="B66" s="162" t="s">
        <v>157</v>
      </c>
      <c r="C66" s="162" t="s">
        <v>182</v>
      </c>
      <c r="D66" s="162" t="s">
        <v>183</v>
      </c>
      <c r="E66" s="162" t="s">
        <v>121</v>
      </c>
      <c r="F66" s="163">
        <v>15</v>
      </c>
      <c r="G66" s="164">
        <v>0</v>
      </c>
      <c r="H66" s="164">
        <f t="shared" si="3"/>
        <v>0</v>
      </c>
    </row>
    <row r="67" spans="1:8" ht="12.75">
      <c r="A67" s="162">
        <v>38</v>
      </c>
      <c r="B67" s="162" t="s">
        <v>157</v>
      </c>
      <c r="C67" s="162" t="s">
        <v>184</v>
      </c>
      <c r="D67" s="162" t="s">
        <v>185</v>
      </c>
      <c r="E67" s="162" t="s">
        <v>92</v>
      </c>
      <c r="F67" s="163">
        <v>170</v>
      </c>
      <c r="G67" s="164">
        <v>0</v>
      </c>
      <c r="H67" s="164">
        <f t="shared" si="3"/>
        <v>0</v>
      </c>
    </row>
    <row r="68" spans="1:8" ht="12.75">
      <c r="A68" s="162">
        <v>39</v>
      </c>
      <c r="B68" s="162" t="s">
        <v>157</v>
      </c>
      <c r="C68" s="162" t="s">
        <v>186</v>
      </c>
      <c r="D68" s="162" t="s">
        <v>187</v>
      </c>
      <c r="E68" s="162" t="s">
        <v>121</v>
      </c>
      <c r="F68" s="163">
        <v>136</v>
      </c>
      <c r="G68" s="164">
        <v>0</v>
      </c>
      <c r="H68" s="164">
        <f t="shared" si="3"/>
        <v>0</v>
      </c>
    </row>
    <row r="69" spans="1:8" ht="12.75">
      <c r="A69" s="162"/>
      <c r="B69" s="162"/>
      <c r="C69" s="162"/>
      <c r="D69" s="179" t="s">
        <v>188</v>
      </c>
      <c r="E69" s="162"/>
      <c r="F69" s="163"/>
      <c r="G69" s="164"/>
      <c r="H69" s="180">
        <f>SUM(H53:H68)</f>
        <v>0</v>
      </c>
    </row>
    <row r="70" spans="1:8" ht="12.75">
      <c r="A70" s="162"/>
      <c r="B70" s="162"/>
      <c r="C70" s="162"/>
      <c r="D70" s="162"/>
      <c r="E70" s="162"/>
      <c r="F70" s="163"/>
      <c r="G70" s="164"/>
      <c r="H70" s="164"/>
    </row>
    <row r="71" spans="1:8" ht="12.75">
      <c r="A71" s="162"/>
      <c r="B71" s="162"/>
      <c r="C71" s="162"/>
      <c r="D71" s="179" t="s">
        <v>189</v>
      </c>
      <c r="E71" s="162"/>
      <c r="F71" s="163"/>
      <c r="G71" s="164"/>
      <c r="H71" s="180"/>
    </row>
    <row r="72" spans="1:8" ht="12.75">
      <c r="A72" s="162">
        <v>45</v>
      </c>
      <c r="B72" s="162" t="s">
        <v>192</v>
      </c>
      <c r="C72" s="162" t="s">
        <v>190</v>
      </c>
      <c r="D72" s="162" t="s">
        <v>191</v>
      </c>
      <c r="E72" s="162" t="s">
        <v>84</v>
      </c>
      <c r="F72" s="163">
        <v>212.81</v>
      </c>
      <c r="G72" s="164">
        <v>0</v>
      </c>
      <c r="H72" s="164">
        <f>PRODUCT(F72:G72)</f>
        <v>0</v>
      </c>
    </row>
    <row r="73" spans="1:8" ht="12.75">
      <c r="A73" s="162">
        <v>47</v>
      </c>
      <c r="B73" s="162" t="s">
        <v>192</v>
      </c>
      <c r="C73" s="162" t="s">
        <v>193</v>
      </c>
      <c r="D73" s="162" t="s">
        <v>194</v>
      </c>
      <c r="E73" s="162" t="s">
        <v>92</v>
      </c>
      <c r="F73" s="163">
        <v>409.42</v>
      </c>
      <c r="G73" s="164">
        <v>0</v>
      </c>
      <c r="H73" s="164">
        <f>PRODUCT(F73:G73)</f>
        <v>0</v>
      </c>
    </row>
    <row r="74" spans="1:8" ht="12.75">
      <c r="A74" s="162">
        <v>48</v>
      </c>
      <c r="B74" s="162" t="s">
        <v>192</v>
      </c>
      <c r="C74" s="162" t="s">
        <v>195</v>
      </c>
      <c r="D74" s="162" t="s">
        <v>196</v>
      </c>
      <c r="E74" s="162" t="s">
        <v>84</v>
      </c>
      <c r="F74" s="163">
        <v>36.7</v>
      </c>
      <c r="G74" s="164">
        <v>0</v>
      </c>
      <c r="H74" s="164">
        <f>PRODUCT(F74:G74)</f>
        <v>0</v>
      </c>
    </row>
    <row r="75" spans="1:8" ht="12.75">
      <c r="A75" s="162">
        <v>46</v>
      </c>
      <c r="B75" s="162" t="s">
        <v>192</v>
      </c>
      <c r="C75" s="162" t="s">
        <v>197</v>
      </c>
      <c r="D75" s="162" t="s">
        <v>198</v>
      </c>
      <c r="E75" s="162" t="s">
        <v>84</v>
      </c>
      <c r="F75" s="163">
        <v>212.81</v>
      </c>
      <c r="G75" s="164">
        <v>0</v>
      </c>
      <c r="H75" s="164">
        <f>PRODUCT(F75:G75)</f>
        <v>0</v>
      </c>
    </row>
    <row r="76" spans="1:8" ht="12.75">
      <c r="A76" s="162"/>
      <c r="B76" s="162"/>
      <c r="C76" s="162"/>
      <c r="D76" s="179" t="s">
        <v>199</v>
      </c>
      <c r="E76" s="162"/>
      <c r="F76" s="163"/>
      <c r="G76" s="164"/>
      <c r="H76" s="180">
        <f>SUM(H72:H75)</f>
        <v>0</v>
      </c>
    </row>
    <row r="77" spans="1:8" ht="12.75">
      <c r="A77" s="162"/>
      <c r="B77" s="162"/>
      <c r="C77" s="162"/>
      <c r="D77" s="162"/>
      <c r="E77" s="162"/>
      <c r="F77" s="163"/>
      <c r="G77" s="164"/>
      <c r="H77" s="164"/>
    </row>
    <row r="78" spans="1:8" ht="12.75">
      <c r="A78" s="162"/>
      <c r="B78" s="162"/>
      <c r="C78" s="162"/>
      <c r="D78" s="179" t="s">
        <v>200</v>
      </c>
      <c r="E78" s="162"/>
      <c r="F78" s="163"/>
      <c r="G78" s="164"/>
      <c r="H78" s="180"/>
    </row>
    <row r="79" spans="1:8" ht="12.75">
      <c r="A79" s="162">
        <v>49</v>
      </c>
      <c r="B79" s="162" t="s">
        <v>203</v>
      </c>
      <c r="C79" s="162" t="s">
        <v>201</v>
      </c>
      <c r="D79" s="162" t="s">
        <v>202</v>
      </c>
      <c r="E79" s="162" t="s">
        <v>84</v>
      </c>
      <c r="F79" s="163">
        <v>279.834</v>
      </c>
      <c r="G79" s="164">
        <v>0</v>
      </c>
      <c r="H79" s="164">
        <f>PRODUCT(F79:G79)</f>
        <v>0</v>
      </c>
    </row>
    <row r="80" spans="1:8" ht="12.75">
      <c r="A80" s="162"/>
      <c r="B80" s="162"/>
      <c r="C80" s="162"/>
      <c r="D80" s="179" t="s">
        <v>204</v>
      </c>
      <c r="E80" s="162"/>
      <c r="F80" s="163"/>
      <c r="G80" s="164"/>
      <c r="H80" s="180">
        <f>SUM(H79)</f>
        <v>0</v>
      </c>
    </row>
    <row r="81" spans="1:8" ht="12.75">
      <c r="A81" s="162"/>
      <c r="B81" s="162"/>
      <c r="C81" s="162"/>
      <c r="D81" s="162"/>
      <c r="E81" s="162"/>
      <c r="F81" s="163"/>
      <c r="G81" s="164"/>
      <c r="H81" s="164"/>
    </row>
    <row r="82" spans="1:8" ht="12.75">
      <c r="A82" s="162"/>
      <c r="B82" s="162"/>
      <c r="C82" s="162"/>
      <c r="D82" s="181" t="s">
        <v>205</v>
      </c>
      <c r="E82" s="162"/>
      <c r="F82" s="163"/>
      <c r="G82" s="164"/>
      <c r="H82" s="182">
        <f>SUM(H80,H76,H69,H50)</f>
        <v>0</v>
      </c>
    </row>
    <row r="83" spans="1:8" ht="12.75">
      <c r="A83" s="162"/>
      <c r="B83" s="162"/>
      <c r="C83" s="162"/>
      <c r="D83" s="162"/>
      <c r="E83" s="162"/>
      <c r="F83" s="163"/>
      <c r="G83" s="164"/>
      <c r="H83" s="164"/>
    </row>
    <row r="84" spans="1:8" ht="12.75">
      <c r="A84" s="162"/>
      <c r="B84" s="162"/>
      <c r="C84" s="162"/>
      <c r="D84" s="179"/>
      <c r="E84" s="162"/>
      <c r="F84" s="163"/>
      <c r="G84" s="164"/>
      <c r="H84" s="180"/>
    </row>
    <row r="85" spans="1:8" ht="12.75">
      <c r="A85" s="162"/>
      <c r="B85" s="162"/>
      <c r="C85" s="162"/>
      <c r="D85" s="183" t="s">
        <v>206</v>
      </c>
      <c r="E85" s="162"/>
      <c r="F85" s="163"/>
      <c r="G85" s="164"/>
      <c r="H85" s="184">
        <f>SUM(H82,H44)</f>
        <v>0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8"/>
  <sheetViews>
    <sheetView workbookViewId="0" topLeftCell="A175">
      <selection activeCell="A130" sqref="A130"/>
    </sheetView>
  </sheetViews>
  <sheetFormatPr defaultColWidth="9.00390625" defaultRowHeight="12.75"/>
  <cols>
    <col min="1" max="2" width="12.75390625" style="0" customWidth="1"/>
    <col min="3" max="3" width="45.75390625" style="0" customWidth="1"/>
    <col min="4" max="4" width="36.75390625" style="0" customWidth="1"/>
    <col min="5" max="5" width="12.75390625" style="0" customWidth="1"/>
    <col min="6" max="6" width="15.75390625" style="0" customWidth="1"/>
    <col min="7" max="7" width="15.625" style="0" bestFit="1" customWidth="1"/>
    <col min="8" max="8" width="10.00390625" style="0" bestFit="1" customWidth="1"/>
    <col min="9" max="9" width="12.75390625" style="0" bestFit="1" customWidth="1"/>
  </cols>
  <sheetData>
    <row r="1" ht="12.75">
      <c r="A1" t="s">
        <v>212</v>
      </c>
    </row>
    <row r="2" spans="1:5" ht="12.75">
      <c r="A2" t="s">
        <v>213</v>
      </c>
      <c r="B2" t="s">
        <v>210</v>
      </c>
      <c r="E2" t="s">
        <v>214</v>
      </c>
    </row>
    <row r="3" spans="1:5" ht="12.75">
      <c r="A3" t="s">
        <v>215</v>
      </c>
      <c r="B3" t="s">
        <v>216</v>
      </c>
      <c r="E3" t="s">
        <v>214</v>
      </c>
    </row>
    <row r="4" spans="1:4" ht="12.75">
      <c r="A4" t="s">
        <v>217</v>
      </c>
      <c r="B4">
        <v>3579</v>
      </c>
      <c r="C4" t="s">
        <v>218</v>
      </c>
      <c r="D4" t="s">
        <v>219</v>
      </c>
    </row>
    <row r="5" spans="1:4" ht="12.75">
      <c r="A5" t="s">
        <v>220</v>
      </c>
      <c r="B5">
        <v>1</v>
      </c>
      <c r="C5" t="s">
        <v>207</v>
      </c>
      <c r="D5" t="s">
        <v>221</v>
      </c>
    </row>
    <row r="6" spans="1:9" ht="12.75">
      <c r="A6" t="s">
        <v>222</v>
      </c>
      <c r="B6" t="s">
        <v>223</v>
      </c>
      <c r="C6" t="s">
        <v>224</v>
      </c>
      <c r="D6" t="s">
        <v>225</v>
      </c>
      <c r="E6" t="s">
        <v>226</v>
      </c>
      <c r="F6" t="s">
        <v>227</v>
      </c>
      <c r="G6" t="s">
        <v>228</v>
      </c>
      <c r="H6" t="s">
        <v>229</v>
      </c>
      <c r="I6" t="s">
        <v>230</v>
      </c>
    </row>
    <row r="8" ht="12.75">
      <c r="A8" t="s">
        <v>212</v>
      </c>
    </row>
    <row r="9" ht="12.75">
      <c r="A9" t="s">
        <v>231</v>
      </c>
    </row>
    <row r="10" spans="1:3" ht="12.75">
      <c r="A10" t="s">
        <v>232</v>
      </c>
      <c r="B10">
        <v>3</v>
      </c>
      <c r="C10" t="s">
        <v>233</v>
      </c>
    </row>
    <row r="11" spans="1:3" ht="12.75">
      <c r="A11" t="s">
        <v>234</v>
      </c>
      <c r="B11">
        <v>94000</v>
      </c>
      <c r="C11" t="s">
        <v>235</v>
      </c>
    </row>
    <row r="12" spans="1:9" ht="12.75">
      <c r="A12" t="s">
        <v>236</v>
      </c>
      <c r="B12">
        <v>949101111</v>
      </c>
      <c r="C12" t="s">
        <v>83</v>
      </c>
      <c r="D12" t="s">
        <v>84</v>
      </c>
      <c r="E12" t="s">
        <v>237</v>
      </c>
      <c r="H12" t="s">
        <v>238</v>
      </c>
      <c r="I12" t="s">
        <v>239</v>
      </c>
    </row>
    <row r="13" spans="3:5" ht="12.75">
      <c r="C13" t="s">
        <v>240</v>
      </c>
      <c r="D13" t="s">
        <v>241</v>
      </c>
      <c r="E13" t="s">
        <v>242</v>
      </c>
    </row>
    <row r="14" spans="3:5" ht="12.75">
      <c r="C14" t="s">
        <v>243</v>
      </c>
      <c r="D14" t="s">
        <v>244</v>
      </c>
      <c r="E14" t="s">
        <v>245</v>
      </c>
    </row>
    <row r="15" spans="1:9" ht="12.75">
      <c r="A15" t="s">
        <v>246</v>
      </c>
      <c r="B15">
        <v>941941041</v>
      </c>
      <c r="C15" t="s">
        <v>87</v>
      </c>
      <c r="D15" t="s">
        <v>84</v>
      </c>
      <c r="E15" t="s">
        <v>247</v>
      </c>
      <c r="H15" t="s">
        <v>248</v>
      </c>
      <c r="I15" t="s">
        <v>249</v>
      </c>
    </row>
    <row r="16" spans="3:5" ht="12.75">
      <c r="C16" t="s">
        <v>240</v>
      </c>
      <c r="D16" t="s">
        <v>241</v>
      </c>
      <c r="E16" t="s">
        <v>242</v>
      </c>
    </row>
    <row r="17" spans="3:5" ht="12.75">
      <c r="C17" t="s">
        <v>250</v>
      </c>
      <c r="D17" t="s">
        <v>251</v>
      </c>
      <c r="E17" t="s">
        <v>252</v>
      </c>
    </row>
    <row r="18" spans="3:5" ht="12.75">
      <c r="C18" t="s">
        <v>253</v>
      </c>
      <c r="D18" t="s">
        <v>254</v>
      </c>
      <c r="E18" t="s">
        <v>255</v>
      </c>
    </row>
    <row r="19" spans="3:5" ht="12.75">
      <c r="C19" t="s">
        <v>256</v>
      </c>
      <c r="D19" t="s">
        <v>257</v>
      </c>
      <c r="E19" t="s">
        <v>258</v>
      </c>
    </row>
    <row r="20" spans="4:5" ht="12.75">
      <c r="D20" t="s">
        <v>259</v>
      </c>
      <c r="E20" t="s">
        <v>260</v>
      </c>
    </row>
    <row r="21" spans="1:9" ht="12.75">
      <c r="A21" t="s">
        <v>261</v>
      </c>
      <c r="B21">
        <v>941941291</v>
      </c>
      <c r="C21" t="s">
        <v>89</v>
      </c>
      <c r="D21" t="s">
        <v>84</v>
      </c>
      <c r="E21" t="s">
        <v>247</v>
      </c>
      <c r="H21" t="s">
        <v>262</v>
      </c>
      <c r="I21" t="s">
        <v>262</v>
      </c>
    </row>
    <row r="22" spans="1:9" ht="12.75">
      <c r="A22" t="s">
        <v>263</v>
      </c>
      <c r="B22">
        <v>944711112</v>
      </c>
      <c r="C22" t="s">
        <v>91</v>
      </c>
      <c r="D22" t="s">
        <v>92</v>
      </c>
      <c r="E22" t="s">
        <v>264</v>
      </c>
      <c r="H22" t="s">
        <v>262</v>
      </c>
      <c r="I22" t="s">
        <v>262</v>
      </c>
    </row>
    <row r="23" spans="1:9" ht="12.75">
      <c r="A23" t="s">
        <v>265</v>
      </c>
      <c r="B23">
        <v>944711212</v>
      </c>
      <c r="C23" t="s">
        <v>94</v>
      </c>
      <c r="D23" t="s">
        <v>92</v>
      </c>
      <c r="E23" t="s">
        <v>266</v>
      </c>
      <c r="H23" t="s">
        <v>262</v>
      </c>
      <c r="I23" t="s">
        <v>262</v>
      </c>
    </row>
    <row r="24" spans="6:9" ht="12.75">
      <c r="F24" t="s">
        <v>267</v>
      </c>
      <c r="I24" t="s">
        <v>268</v>
      </c>
    </row>
    <row r="25" spans="1:3" ht="12.75">
      <c r="A25" t="s">
        <v>234</v>
      </c>
      <c r="B25">
        <v>94000</v>
      </c>
      <c r="C25" t="s">
        <v>235</v>
      </c>
    </row>
    <row r="26" spans="1:9" ht="12.75">
      <c r="A26" t="s">
        <v>269</v>
      </c>
      <c r="B26">
        <v>941941841</v>
      </c>
      <c r="C26" t="s">
        <v>96</v>
      </c>
      <c r="D26" t="s">
        <v>84</v>
      </c>
      <c r="E26" t="s">
        <v>247</v>
      </c>
      <c r="H26" t="s">
        <v>262</v>
      </c>
      <c r="I26" t="s">
        <v>262</v>
      </c>
    </row>
    <row r="27" spans="1:9" ht="12.75">
      <c r="A27" t="s">
        <v>270</v>
      </c>
      <c r="B27">
        <v>944711812</v>
      </c>
      <c r="C27" t="s">
        <v>98</v>
      </c>
      <c r="D27" t="s">
        <v>92</v>
      </c>
      <c r="E27" t="s">
        <v>264</v>
      </c>
      <c r="H27" t="s">
        <v>262</v>
      </c>
      <c r="I27" t="s">
        <v>262</v>
      </c>
    </row>
    <row r="28" spans="6:9" ht="12.75">
      <c r="F28" t="s">
        <v>267</v>
      </c>
      <c r="I28" t="s">
        <v>271</v>
      </c>
    </row>
    <row r="29" spans="5:9" ht="12.75">
      <c r="E29" t="s">
        <v>272</v>
      </c>
      <c r="F29" t="s">
        <v>233</v>
      </c>
      <c r="I29" t="s">
        <v>268</v>
      </c>
    </row>
    <row r="30" ht="12.75">
      <c r="A30" t="s">
        <v>273</v>
      </c>
    </row>
    <row r="31" spans="1:3" ht="12.75">
      <c r="A31" t="s">
        <v>232</v>
      </c>
      <c r="B31">
        <v>11</v>
      </c>
      <c r="C31" t="s">
        <v>274</v>
      </c>
    </row>
    <row r="32" spans="1:3" ht="12.75">
      <c r="A32" t="s">
        <v>234</v>
      </c>
      <c r="B32">
        <v>62000</v>
      </c>
      <c r="C32" t="s">
        <v>275</v>
      </c>
    </row>
    <row r="33" spans="1:9" ht="12.75">
      <c r="A33" t="s">
        <v>276</v>
      </c>
      <c r="B33">
        <v>629991001</v>
      </c>
      <c r="C33" t="s">
        <v>102</v>
      </c>
      <c r="D33" t="s">
        <v>84</v>
      </c>
      <c r="E33" t="s">
        <v>277</v>
      </c>
      <c r="H33" t="s">
        <v>238</v>
      </c>
      <c r="I33" t="s">
        <v>278</v>
      </c>
    </row>
    <row r="34" spans="3:5" ht="12.75">
      <c r="C34" t="s">
        <v>240</v>
      </c>
      <c r="D34" t="s">
        <v>241</v>
      </c>
      <c r="E34" t="s">
        <v>242</v>
      </c>
    </row>
    <row r="35" spans="3:5" ht="12.75">
      <c r="C35" t="s">
        <v>279</v>
      </c>
      <c r="D35" t="s">
        <v>280</v>
      </c>
      <c r="E35" t="s">
        <v>281</v>
      </c>
    </row>
    <row r="36" spans="1:9" ht="12.75">
      <c r="A36" t="s">
        <v>282</v>
      </c>
      <c r="B36">
        <v>629991012</v>
      </c>
      <c r="C36" t="s">
        <v>105</v>
      </c>
      <c r="D36" t="s">
        <v>84</v>
      </c>
      <c r="E36" t="s">
        <v>283</v>
      </c>
      <c r="H36" t="s">
        <v>238</v>
      </c>
      <c r="I36" t="s">
        <v>284</v>
      </c>
    </row>
    <row r="37" spans="3:5" ht="12.75">
      <c r="C37" t="s">
        <v>240</v>
      </c>
      <c r="D37" t="s">
        <v>241</v>
      </c>
      <c r="E37" t="s">
        <v>242</v>
      </c>
    </row>
    <row r="38" spans="3:5" ht="12.75">
      <c r="C38" t="s">
        <v>285</v>
      </c>
      <c r="D38" t="s">
        <v>286</v>
      </c>
      <c r="E38" t="s">
        <v>287</v>
      </c>
    </row>
    <row r="39" spans="4:5" ht="12.75">
      <c r="D39" t="s">
        <v>288</v>
      </c>
      <c r="E39" t="s">
        <v>289</v>
      </c>
    </row>
    <row r="40" spans="4:5" ht="12.75">
      <c r="D40" t="s">
        <v>290</v>
      </c>
      <c r="E40" t="s">
        <v>291</v>
      </c>
    </row>
    <row r="41" spans="1:9" ht="12.75">
      <c r="A41" t="s">
        <v>292</v>
      </c>
      <c r="B41">
        <v>622143004</v>
      </c>
      <c r="C41" t="s">
        <v>107</v>
      </c>
      <c r="D41" t="s">
        <v>92</v>
      </c>
      <c r="E41" t="s">
        <v>293</v>
      </c>
      <c r="H41" t="s">
        <v>262</v>
      </c>
      <c r="I41" t="s">
        <v>262</v>
      </c>
    </row>
    <row r="42" spans="3:5" ht="12.75">
      <c r="C42" t="s">
        <v>240</v>
      </c>
      <c r="D42" t="s">
        <v>241</v>
      </c>
      <c r="E42" t="s">
        <v>242</v>
      </c>
    </row>
    <row r="43" spans="3:5" ht="12.75">
      <c r="C43" t="s">
        <v>294</v>
      </c>
      <c r="D43" t="s">
        <v>295</v>
      </c>
      <c r="E43" t="s">
        <v>296</v>
      </c>
    </row>
    <row r="44" spans="4:5" ht="12.75">
      <c r="D44" t="s">
        <v>297</v>
      </c>
      <c r="E44" t="s">
        <v>298</v>
      </c>
    </row>
    <row r="45" spans="4:5" ht="12.75">
      <c r="D45" t="s">
        <v>299</v>
      </c>
      <c r="E45" t="s">
        <v>300</v>
      </c>
    </row>
    <row r="46" spans="1:9" ht="12.75">
      <c r="A46" t="s">
        <v>301</v>
      </c>
      <c r="B46">
        <v>590515170</v>
      </c>
      <c r="C46" t="s">
        <v>109</v>
      </c>
      <c r="D46" t="s">
        <v>92</v>
      </c>
      <c r="E46" t="s">
        <v>302</v>
      </c>
      <c r="H46" t="s">
        <v>238</v>
      </c>
      <c r="I46" t="s">
        <v>303</v>
      </c>
    </row>
    <row r="47" spans="1:9" ht="12.75">
      <c r="A47" t="s">
        <v>304</v>
      </c>
      <c r="B47">
        <v>622131121</v>
      </c>
      <c r="C47" t="s">
        <v>111</v>
      </c>
      <c r="D47" t="s">
        <v>84</v>
      </c>
      <c r="E47" t="s">
        <v>305</v>
      </c>
      <c r="H47" t="s">
        <v>238</v>
      </c>
      <c r="I47" t="s">
        <v>306</v>
      </c>
    </row>
    <row r="48" spans="3:5" ht="12.75">
      <c r="C48" t="s">
        <v>240</v>
      </c>
      <c r="D48" t="s">
        <v>241</v>
      </c>
      <c r="E48" t="s">
        <v>242</v>
      </c>
    </row>
    <row r="49" spans="3:5" ht="12.75">
      <c r="C49" t="s">
        <v>294</v>
      </c>
      <c r="D49" t="s">
        <v>307</v>
      </c>
      <c r="E49" t="s">
        <v>308</v>
      </c>
    </row>
    <row r="50" spans="4:5" ht="12.75">
      <c r="D50" t="s">
        <v>309</v>
      </c>
      <c r="E50" t="s">
        <v>310</v>
      </c>
    </row>
    <row r="51" spans="4:5" ht="12.75">
      <c r="D51" t="s">
        <v>311</v>
      </c>
      <c r="E51" t="s">
        <v>312</v>
      </c>
    </row>
    <row r="52" spans="3:5" ht="12.75">
      <c r="C52" t="s">
        <v>313</v>
      </c>
      <c r="D52" t="s">
        <v>314</v>
      </c>
      <c r="E52" t="s">
        <v>315</v>
      </c>
    </row>
    <row r="53" spans="3:5" ht="12.75">
      <c r="C53" t="s">
        <v>316</v>
      </c>
      <c r="D53" t="s">
        <v>317</v>
      </c>
      <c r="E53" t="s">
        <v>318</v>
      </c>
    </row>
    <row r="54" spans="3:5" ht="12.75">
      <c r="C54" t="s">
        <v>319</v>
      </c>
      <c r="D54" t="s">
        <v>320</v>
      </c>
      <c r="E54" t="s">
        <v>321</v>
      </c>
    </row>
    <row r="55" spans="4:5" ht="12.75">
      <c r="D55" t="s">
        <v>322</v>
      </c>
      <c r="E55" t="s">
        <v>323</v>
      </c>
    </row>
    <row r="56" spans="1:9" ht="12.75">
      <c r="A56" t="s">
        <v>324</v>
      </c>
      <c r="B56">
        <v>622521011</v>
      </c>
      <c r="C56" t="s">
        <v>113</v>
      </c>
      <c r="D56" t="s">
        <v>84</v>
      </c>
      <c r="E56" t="s">
        <v>305</v>
      </c>
      <c r="H56" t="s">
        <v>325</v>
      </c>
      <c r="I56" t="s">
        <v>326</v>
      </c>
    </row>
    <row r="57" spans="6:9" ht="12.75">
      <c r="F57" t="s">
        <v>267</v>
      </c>
      <c r="I57" t="s">
        <v>327</v>
      </c>
    </row>
    <row r="58" spans="1:3" ht="12.75">
      <c r="A58" t="s">
        <v>234</v>
      </c>
      <c r="B58">
        <v>99000</v>
      </c>
      <c r="C58" t="s">
        <v>328</v>
      </c>
    </row>
    <row r="59" spans="1:9" ht="12.75">
      <c r="A59" t="s">
        <v>329</v>
      </c>
      <c r="B59">
        <v>998018002</v>
      </c>
      <c r="C59" t="s">
        <v>115</v>
      </c>
      <c r="D59" t="s">
        <v>116</v>
      </c>
      <c r="E59" t="s">
        <v>330</v>
      </c>
      <c r="H59" t="s">
        <v>262</v>
      </c>
      <c r="I59" t="s">
        <v>262</v>
      </c>
    </row>
    <row r="60" spans="6:9" ht="12.75">
      <c r="F60" t="s">
        <v>267</v>
      </c>
      <c r="I60" t="s">
        <v>271</v>
      </c>
    </row>
    <row r="61" spans="5:9" ht="12.75">
      <c r="E61" t="s">
        <v>331</v>
      </c>
      <c r="F61" t="s">
        <v>274</v>
      </c>
      <c r="I61" t="s">
        <v>327</v>
      </c>
    </row>
    <row r="62" ht="12.75">
      <c r="A62" t="s">
        <v>273</v>
      </c>
    </row>
    <row r="63" spans="1:3" ht="12.75">
      <c r="A63" t="s">
        <v>232</v>
      </c>
      <c r="B63">
        <v>13</v>
      </c>
      <c r="C63" t="s">
        <v>332</v>
      </c>
    </row>
    <row r="64" spans="1:3" ht="12.75">
      <c r="A64" t="s">
        <v>234</v>
      </c>
      <c r="B64">
        <v>96000</v>
      </c>
      <c r="C64" t="s">
        <v>333</v>
      </c>
    </row>
    <row r="65" spans="1:9" ht="12.75">
      <c r="A65" t="s">
        <v>334</v>
      </c>
      <c r="B65">
        <v>968061113</v>
      </c>
      <c r="C65" t="s">
        <v>120</v>
      </c>
      <c r="D65" t="s">
        <v>121</v>
      </c>
      <c r="E65" t="s">
        <v>335</v>
      </c>
      <c r="H65" t="s">
        <v>262</v>
      </c>
      <c r="I65" t="s">
        <v>262</v>
      </c>
    </row>
    <row r="66" spans="1:9" ht="12.75">
      <c r="A66" t="s">
        <v>336</v>
      </c>
      <c r="B66">
        <v>968062375</v>
      </c>
      <c r="C66" t="s">
        <v>124</v>
      </c>
      <c r="D66" t="s">
        <v>84</v>
      </c>
      <c r="E66" t="s">
        <v>337</v>
      </c>
      <c r="H66" t="s">
        <v>262</v>
      </c>
      <c r="I66" t="s">
        <v>262</v>
      </c>
    </row>
    <row r="67" spans="3:5" ht="12.75">
      <c r="C67" t="s">
        <v>240</v>
      </c>
      <c r="D67" t="s">
        <v>241</v>
      </c>
      <c r="E67" t="s">
        <v>242</v>
      </c>
    </row>
    <row r="68" spans="3:5" ht="12.75">
      <c r="C68" t="s">
        <v>338</v>
      </c>
      <c r="D68" t="s">
        <v>339</v>
      </c>
      <c r="E68" t="s">
        <v>340</v>
      </c>
    </row>
    <row r="69" spans="1:9" ht="12.75">
      <c r="A69" t="s">
        <v>341</v>
      </c>
      <c r="B69">
        <v>968062376</v>
      </c>
      <c r="C69" t="s">
        <v>126</v>
      </c>
      <c r="D69" t="s">
        <v>84</v>
      </c>
      <c r="E69" t="s">
        <v>283</v>
      </c>
      <c r="H69" t="s">
        <v>262</v>
      </c>
      <c r="I69" t="s">
        <v>262</v>
      </c>
    </row>
    <row r="70" spans="3:5" ht="12.75">
      <c r="C70" t="s">
        <v>240</v>
      </c>
      <c r="D70" t="s">
        <v>241</v>
      </c>
      <c r="E70" t="s">
        <v>242</v>
      </c>
    </row>
    <row r="71" spans="3:5" ht="12.75">
      <c r="C71" t="s">
        <v>338</v>
      </c>
      <c r="D71" t="s">
        <v>286</v>
      </c>
      <c r="E71" t="s">
        <v>287</v>
      </c>
    </row>
    <row r="72" spans="4:5" ht="12.75">
      <c r="D72" t="s">
        <v>288</v>
      </c>
      <c r="E72" t="s">
        <v>289</v>
      </c>
    </row>
    <row r="73" spans="4:5" ht="12.75">
      <c r="D73" t="s">
        <v>290</v>
      </c>
      <c r="E73" t="s">
        <v>291</v>
      </c>
    </row>
    <row r="74" spans="6:9" ht="12.75">
      <c r="F74" t="s">
        <v>267</v>
      </c>
      <c r="I74" t="s">
        <v>271</v>
      </c>
    </row>
    <row r="75" spans="1:3" ht="12.75">
      <c r="A75" t="s">
        <v>234</v>
      </c>
      <c r="B75">
        <v>97000</v>
      </c>
      <c r="C75" t="s">
        <v>342</v>
      </c>
    </row>
    <row r="76" spans="1:9" ht="12.75">
      <c r="A76" t="s">
        <v>343</v>
      </c>
      <c r="B76">
        <v>978015291</v>
      </c>
      <c r="C76" t="s">
        <v>128</v>
      </c>
      <c r="D76" t="s">
        <v>84</v>
      </c>
      <c r="E76" t="s">
        <v>344</v>
      </c>
      <c r="H76" t="s">
        <v>262</v>
      </c>
      <c r="I76" t="s">
        <v>262</v>
      </c>
    </row>
    <row r="77" spans="3:5" ht="12.75">
      <c r="C77" t="s">
        <v>240</v>
      </c>
      <c r="D77" t="s">
        <v>241</v>
      </c>
      <c r="E77" t="s">
        <v>242</v>
      </c>
    </row>
    <row r="78" spans="3:5" ht="12.75">
      <c r="C78" t="s">
        <v>294</v>
      </c>
      <c r="D78" t="s">
        <v>307</v>
      </c>
      <c r="E78" t="s">
        <v>308</v>
      </c>
    </row>
    <row r="79" spans="4:5" ht="12.75">
      <c r="D79" t="s">
        <v>309</v>
      </c>
      <c r="E79" t="s">
        <v>310</v>
      </c>
    </row>
    <row r="80" spans="4:5" ht="12.75">
      <c r="D80" t="s">
        <v>311</v>
      </c>
      <c r="E80" t="s">
        <v>312</v>
      </c>
    </row>
    <row r="81" spans="1:9" ht="12.75">
      <c r="A81" t="s">
        <v>345</v>
      </c>
      <c r="B81">
        <v>979011111</v>
      </c>
      <c r="C81" t="s">
        <v>130</v>
      </c>
      <c r="D81" t="s">
        <v>116</v>
      </c>
      <c r="E81" t="s">
        <v>346</v>
      </c>
      <c r="H81" t="s">
        <v>262</v>
      </c>
      <c r="I81" t="s">
        <v>262</v>
      </c>
    </row>
    <row r="82" spans="1:9" ht="12.75">
      <c r="A82" t="s">
        <v>347</v>
      </c>
      <c r="B82">
        <v>979082111</v>
      </c>
      <c r="C82" t="s">
        <v>132</v>
      </c>
      <c r="D82" t="s">
        <v>116</v>
      </c>
      <c r="E82" t="s">
        <v>348</v>
      </c>
      <c r="H82" t="s">
        <v>262</v>
      </c>
      <c r="I82" t="s">
        <v>262</v>
      </c>
    </row>
    <row r="83" spans="1:9" ht="12.75">
      <c r="A83" t="s">
        <v>349</v>
      </c>
      <c r="B83">
        <v>979082121</v>
      </c>
      <c r="C83" t="s">
        <v>134</v>
      </c>
      <c r="D83" t="s">
        <v>116</v>
      </c>
      <c r="E83" t="s">
        <v>348</v>
      </c>
      <c r="H83" t="s">
        <v>262</v>
      </c>
      <c r="I83" t="s">
        <v>262</v>
      </c>
    </row>
    <row r="84" spans="1:9" ht="12.75">
      <c r="A84" t="s">
        <v>350</v>
      </c>
      <c r="B84">
        <v>979081111</v>
      </c>
      <c r="C84" t="s">
        <v>136</v>
      </c>
      <c r="D84" t="s">
        <v>116</v>
      </c>
      <c r="E84" t="s">
        <v>348</v>
      </c>
      <c r="H84" t="s">
        <v>262</v>
      </c>
      <c r="I84" t="s">
        <v>262</v>
      </c>
    </row>
    <row r="85" spans="1:9" ht="12.75">
      <c r="A85" t="s">
        <v>351</v>
      </c>
      <c r="B85">
        <v>979081121</v>
      </c>
      <c r="C85" t="s">
        <v>138</v>
      </c>
      <c r="D85" t="s">
        <v>116</v>
      </c>
      <c r="E85" t="s">
        <v>352</v>
      </c>
      <c r="H85" t="s">
        <v>262</v>
      </c>
      <c r="I85" t="s">
        <v>262</v>
      </c>
    </row>
    <row r="86" spans="1:9" ht="12.75">
      <c r="A86" t="s">
        <v>353</v>
      </c>
      <c r="B86">
        <v>979098204</v>
      </c>
      <c r="C86" t="s">
        <v>140</v>
      </c>
      <c r="D86" t="s">
        <v>116</v>
      </c>
      <c r="E86" t="s">
        <v>354</v>
      </c>
      <c r="H86" t="s">
        <v>262</v>
      </c>
      <c r="I86" t="s">
        <v>262</v>
      </c>
    </row>
    <row r="87" spans="1:9" ht="12.75">
      <c r="A87" t="s">
        <v>355</v>
      </c>
      <c r="B87">
        <v>979098232</v>
      </c>
      <c r="C87" t="s">
        <v>142</v>
      </c>
      <c r="D87" t="s">
        <v>116</v>
      </c>
      <c r="E87" t="s">
        <v>356</v>
      </c>
      <c r="H87" t="s">
        <v>262</v>
      </c>
      <c r="I87" t="s">
        <v>262</v>
      </c>
    </row>
    <row r="88" spans="6:9" ht="12.75">
      <c r="F88" t="s">
        <v>267</v>
      </c>
      <c r="I88" t="s">
        <v>271</v>
      </c>
    </row>
    <row r="89" spans="5:9" ht="12.75">
      <c r="E89" t="s">
        <v>357</v>
      </c>
      <c r="F89" t="s">
        <v>358</v>
      </c>
      <c r="I89" t="s">
        <v>271</v>
      </c>
    </row>
    <row r="90" ht="12.75">
      <c r="A90" t="s">
        <v>273</v>
      </c>
    </row>
    <row r="91" ht="12.75">
      <c r="A91" t="s">
        <v>359</v>
      </c>
    </row>
    <row r="92" spans="1:3" ht="12.75">
      <c r="A92" t="s">
        <v>232</v>
      </c>
      <c r="B92">
        <v>764</v>
      </c>
      <c r="C92" t="s">
        <v>360</v>
      </c>
    </row>
    <row r="93" spans="1:3" ht="12.75">
      <c r="A93" t="s">
        <v>361</v>
      </c>
      <c r="B93" t="s">
        <v>362</v>
      </c>
      <c r="C93" t="s">
        <v>363</v>
      </c>
    </row>
    <row r="94" spans="1:9" ht="12.75">
      <c r="A94" t="s">
        <v>364</v>
      </c>
      <c r="B94">
        <v>998764102</v>
      </c>
      <c r="C94" t="s">
        <v>147</v>
      </c>
      <c r="D94" t="s">
        <v>116</v>
      </c>
      <c r="E94" t="s">
        <v>365</v>
      </c>
      <c r="H94" t="s">
        <v>262</v>
      </c>
      <c r="I94" t="s">
        <v>262</v>
      </c>
    </row>
    <row r="95" spans="6:9" ht="12.75">
      <c r="F95" t="s">
        <v>366</v>
      </c>
      <c r="I95" t="s">
        <v>271</v>
      </c>
    </row>
    <row r="96" spans="1:3" ht="12.75">
      <c r="A96" t="s">
        <v>361</v>
      </c>
      <c r="B96" t="s">
        <v>367</v>
      </c>
      <c r="C96" t="s">
        <v>368</v>
      </c>
    </row>
    <row r="97" spans="1:9" ht="12.75">
      <c r="A97" t="s">
        <v>369</v>
      </c>
      <c r="B97">
        <v>764410850</v>
      </c>
      <c r="C97" t="s">
        <v>150</v>
      </c>
      <c r="D97" t="s">
        <v>92</v>
      </c>
      <c r="E97" t="s">
        <v>370</v>
      </c>
      <c r="H97" t="s">
        <v>262</v>
      </c>
      <c r="I97" t="s">
        <v>262</v>
      </c>
    </row>
    <row r="98" spans="3:5" ht="12.75">
      <c r="C98" t="s">
        <v>240</v>
      </c>
      <c r="D98" t="s">
        <v>241</v>
      </c>
      <c r="E98" t="s">
        <v>242</v>
      </c>
    </row>
    <row r="99" spans="3:5" ht="12.75">
      <c r="C99" t="s">
        <v>371</v>
      </c>
      <c r="D99" t="s">
        <v>372</v>
      </c>
      <c r="E99" t="s">
        <v>373</v>
      </c>
    </row>
    <row r="100" spans="6:9" ht="12.75">
      <c r="F100" t="s">
        <v>366</v>
      </c>
      <c r="I100" t="s">
        <v>271</v>
      </c>
    </row>
    <row r="101" spans="1:3" ht="12.75">
      <c r="A101" t="s">
        <v>361</v>
      </c>
      <c r="B101" t="s">
        <v>374</v>
      </c>
      <c r="C101" t="s">
        <v>375</v>
      </c>
    </row>
    <row r="102" spans="1:9" ht="12.75">
      <c r="A102" t="s">
        <v>376</v>
      </c>
      <c r="B102">
        <v>764410920</v>
      </c>
      <c r="C102" t="s">
        <v>152</v>
      </c>
      <c r="D102" t="s">
        <v>92</v>
      </c>
      <c r="E102" t="s">
        <v>370</v>
      </c>
      <c r="H102" t="s">
        <v>377</v>
      </c>
      <c r="I102" t="s">
        <v>365</v>
      </c>
    </row>
    <row r="103" spans="3:5" ht="12.75">
      <c r="C103" t="s">
        <v>240</v>
      </c>
      <c r="D103" t="s">
        <v>241</v>
      </c>
      <c r="E103" t="s">
        <v>242</v>
      </c>
    </row>
    <row r="104" spans="3:5" ht="12.75">
      <c r="C104" t="s">
        <v>371</v>
      </c>
      <c r="D104" t="s">
        <v>372</v>
      </c>
      <c r="E104" t="s">
        <v>373</v>
      </c>
    </row>
    <row r="105" spans="6:9" ht="12.75">
      <c r="F105" t="s">
        <v>366</v>
      </c>
      <c r="I105" t="s">
        <v>378</v>
      </c>
    </row>
    <row r="106" spans="5:9" ht="12.75">
      <c r="E106" t="s">
        <v>379</v>
      </c>
      <c r="F106" t="s">
        <v>360</v>
      </c>
      <c r="I106" t="s">
        <v>378</v>
      </c>
    </row>
    <row r="107" ht="12.75">
      <c r="A107" t="s">
        <v>380</v>
      </c>
    </row>
    <row r="108" spans="1:3" ht="12.75">
      <c r="A108" t="s">
        <v>232</v>
      </c>
      <c r="B108">
        <v>766</v>
      </c>
      <c r="C108" t="s">
        <v>381</v>
      </c>
    </row>
    <row r="109" spans="1:3" ht="12.75">
      <c r="A109" t="s">
        <v>361</v>
      </c>
      <c r="B109" t="s">
        <v>382</v>
      </c>
      <c r="C109" t="s">
        <v>381</v>
      </c>
    </row>
    <row r="110" spans="1:9" ht="12.75">
      <c r="A110" t="s">
        <v>383</v>
      </c>
      <c r="B110">
        <v>766621001</v>
      </c>
      <c r="C110" t="s">
        <v>156</v>
      </c>
      <c r="D110" t="s">
        <v>84</v>
      </c>
      <c r="E110" t="s">
        <v>283</v>
      </c>
      <c r="H110" t="s">
        <v>384</v>
      </c>
      <c r="I110" t="s">
        <v>385</v>
      </c>
    </row>
    <row r="111" spans="3:5" ht="12.75">
      <c r="C111" t="s">
        <v>240</v>
      </c>
      <c r="D111" t="s">
        <v>241</v>
      </c>
      <c r="E111" t="s">
        <v>242</v>
      </c>
    </row>
    <row r="112" spans="3:5" ht="12.75">
      <c r="C112" t="s">
        <v>386</v>
      </c>
      <c r="D112" t="s">
        <v>286</v>
      </c>
      <c r="E112" t="s">
        <v>287</v>
      </c>
    </row>
    <row r="113" spans="4:5" ht="12.75">
      <c r="D113" t="s">
        <v>288</v>
      </c>
      <c r="E113" t="s">
        <v>289</v>
      </c>
    </row>
    <row r="114" spans="4:5" ht="12.75">
      <c r="D114" t="s">
        <v>290</v>
      </c>
      <c r="E114" t="s">
        <v>291</v>
      </c>
    </row>
    <row r="115" spans="1:9" ht="12.75">
      <c r="A115" t="s">
        <v>387</v>
      </c>
      <c r="B115">
        <v>766691610</v>
      </c>
      <c r="C115" t="s">
        <v>159</v>
      </c>
      <c r="D115" t="s">
        <v>92</v>
      </c>
      <c r="E115" t="s">
        <v>388</v>
      </c>
      <c r="H115" t="s">
        <v>262</v>
      </c>
      <c r="I115" t="s">
        <v>262</v>
      </c>
    </row>
    <row r="116" spans="3:5" ht="12.75">
      <c r="C116" t="s">
        <v>240</v>
      </c>
      <c r="D116" t="s">
        <v>241</v>
      </c>
      <c r="E116" t="s">
        <v>242</v>
      </c>
    </row>
    <row r="117" spans="3:5" ht="12.75">
      <c r="C117" t="s">
        <v>389</v>
      </c>
      <c r="D117" t="s">
        <v>390</v>
      </c>
      <c r="E117" t="s">
        <v>391</v>
      </c>
    </row>
    <row r="118" spans="1:9" ht="12.75">
      <c r="A118" t="s">
        <v>392</v>
      </c>
      <c r="B118">
        <v>590712060</v>
      </c>
      <c r="C118" t="s">
        <v>161</v>
      </c>
      <c r="D118" t="s">
        <v>92</v>
      </c>
      <c r="E118" t="s">
        <v>393</v>
      </c>
      <c r="H118" t="s">
        <v>262</v>
      </c>
      <c r="I118" t="s">
        <v>262</v>
      </c>
    </row>
    <row r="119" spans="1:9" ht="12.75">
      <c r="A119" t="s">
        <v>394</v>
      </c>
      <c r="B119">
        <v>766492100</v>
      </c>
      <c r="C119" t="s">
        <v>163</v>
      </c>
      <c r="D119" t="s">
        <v>84</v>
      </c>
      <c r="E119" t="s">
        <v>395</v>
      </c>
      <c r="H119" t="s">
        <v>262</v>
      </c>
      <c r="I119" t="s">
        <v>262</v>
      </c>
    </row>
    <row r="120" spans="3:5" ht="12.75">
      <c r="C120" t="s">
        <v>240</v>
      </c>
      <c r="D120" t="s">
        <v>241</v>
      </c>
      <c r="E120" t="s">
        <v>242</v>
      </c>
    </row>
    <row r="121" spans="3:5" ht="12.75">
      <c r="C121" t="s">
        <v>396</v>
      </c>
      <c r="D121" t="s">
        <v>397</v>
      </c>
      <c r="E121" t="s">
        <v>398</v>
      </c>
    </row>
    <row r="122" spans="1:9" ht="12.75">
      <c r="A122" t="s">
        <v>399</v>
      </c>
      <c r="B122">
        <v>607215600</v>
      </c>
      <c r="C122" t="s">
        <v>165</v>
      </c>
      <c r="D122" t="s">
        <v>84</v>
      </c>
      <c r="E122" t="s">
        <v>400</v>
      </c>
      <c r="H122" t="s">
        <v>401</v>
      </c>
      <c r="I122" t="s">
        <v>402</v>
      </c>
    </row>
    <row r="123" spans="1:9" ht="12.75">
      <c r="A123" t="s">
        <v>403</v>
      </c>
      <c r="B123">
        <v>766496100</v>
      </c>
      <c r="C123" t="s">
        <v>167</v>
      </c>
      <c r="D123" t="s">
        <v>92</v>
      </c>
      <c r="E123" t="s">
        <v>404</v>
      </c>
      <c r="H123" t="s">
        <v>262</v>
      </c>
      <c r="I123" t="s">
        <v>262</v>
      </c>
    </row>
    <row r="124" spans="1:9" ht="12.75">
      <c r="A124" t="s">
        <v>405</v>
      </c>
      <c r="B124">
        <v>283421600</v>
      </c>
      <c r="C124" t="s">
        <v>169</v>
      </c>
      <c r="D124" t="s">
        <v>92</v>
      </c>
      <c r="E124" t="s">
        <v>406</v>
      </c>
      <c r="H124" t="s">
        <v>238</v>
      </c>
      <c r="I124" t="s">
        <v>407</v>
      </c>
    </row>
    <row r="125" spans="6:9" ht="12.75">
      <c r="F125" t="s">
        <v>366</v>
      </c>
      <c r="I125" t="s">
        <v>408</v>
      </c>
    </row>
    <row r="126" spans="1:3" ht="12.75">
      <c r="A126" t="s">
        <v>361</v>
      </c>
      <c r="B126" t="s">
        <v>409</v>
      </c>
      <c r="C126" t="s">
        <v>381</v>
      </c>
    </row>
    <row r="127" spans="1:9" ht="12.75">
      <c r="A127" t="s">
        <v>410</v>
      </c>
      <c r="B127">
        <v>998766102</v>
      </c>
      <c r="C127" t="s">
        <v>171</v>
      </c>
      <c r="D127" t="s">
        <v>116</v>
      </c>
      <c r="E127" t="s">
        <v>411</v>
      </c>
      <c r="H127" t="s">
        <v>262</v>
      </c>
      <c r="I127" t="s">
        <v>262</v>
      </c>
    </row>
    <row r="128" spans="6:9" ht="12.75">
      <c r="F128" t="s">
        <v>366</v>
      </c>
      <c r="I128" t="s">
        <v>271</v>
      </c>
    </row>
    <row r="129" spans="1:3" ht="12.75">
      <c r="A129" t="s">
        <v>361</v>
      </c>
      <c r="B129" t="s">
        <v>367</v>
      </c>
      <c r="C129" t="s">
        <v>381</v>
      </c>
    </row>
    <row r="130" spans="1:9" ht="12.75">
      <c r="A130" t="s">
        <v>412</v>
      </c>
      <c r="B130">
        <v>766441811</v>
      </c>
      <c r="C130" t="s">
        <v>173</v>
      </c>
      <c r="D130" t="s">
        <v>121</v>
      </c>
      <c r="E130" t="s">
        <v>413</v>
      </c>
      <c r="H130" t="s">
        <v>262</v>
      </c>
      <c r="I130" t="s">
        <v>262</v>
      </c>
    </row>
    <row r="131" spans="1:9" ht="12.75">
      <c r="A131" t="s">
        <v>414</v>
      </c>
      <c r="B131">
        <v>766441821</v>
      </c>
      <c r="C131" t="s">
        <v>175</v>
      </c>
      <c r="D131" t="s">
        <v>121</v>
      </c>
      <c r="E131" t="s">
        <v>415</v>
      </c>
      <c r="H131" t="s">
        <v>262</v>
      </c>
      <c r="I131" t="s">
        <v>262</v>
      </c>
    </row>
    <row r="132" spans="6:9" ht="12.75">
      <c r="F132" t="s">
        <v>366</v>
      </c>
      <c r="I132" t="s">
        <v>271</v>
      </c>
    </row>
    <row r="133" spans="1:3" ht="12.75">
      <c r="A133" t="s">
        <v>361</v>
      </c>
      <c r="B133" t="s">
        <v>374</v>
      </c>
      <c r="C133" t="s">
        <v>381</v>
      </c>
    </row>
    <row r="134" spans="1:9" ht="12.75">
      <c r="A134" t="s">
        <v>416</v>
      </c>
      <c r="B134">
        <v>766692911</v>
      </c>
      <c r="C134" t="s">
        <v>177</v>
      </c>
      <c r="D134" t="s">
        <v>121</v>
      </c>
      <c r="E134" t="s">
        <v>413</v>
      </c>
      <c r="H134" t="s">
        <v>262</v>
      </c>
      <c r="I134" t="s">
        <v>262</v>
      </c>
    </row>
    <row r="135" spans="1:9" ht="12.75">
      <c r="A135" t="s">
        <v>417</v>
      </c>
      <c r="B135">
        <v>766692912</v>
      </c>
      <c r="C135" t="s">
        <v>179</v>
      </c>
      <c r="D135" t="s">
        <v>121</v>
      </c>
      <c r="E135" t="s">
        <v>418</v>
      </c>
      <c r="H135" t="s">
        <v>262</v>
      </c>
      <c r="I135" t="s">
        <v>262</v>
      </c>
    </row>
    <row r="136" spans="1:9" ht="12.75">
      <c r="A136" t="s">
        <v>419</v>
      </c>
      <c r="B136">
        <v>766692913</v>
      </c>
      <c r="C136" t="s">
        <v>181</v>
      </c>
      <c r="D136" t="s">
        <v>121</v>
      </c>
      <c r="E136" t="s">
        <v>420</v>
      </c>
      <c r="H136" t="s">
        <v>262</v>
      </c>
      <c r="I136" t="s">
        <v>262</v>
      </c>
    </row>
    <row r="137" spans="1:9" ht="12.75">
      <c r="A137" t="s">
        <v>421</v>
      </c>
      <c r="B137">
        <v>766692914</v>
      </c>
      <c r="C137" t="s">
        <v>183</v>
      </c>
      <c r="D137" t="s">
        <v>121</v>
      </c>
      <c r="E137" t="s">
        <v>422</v>
      </c>
      <c r="H137" t="s">
        <v>262</v>
      </c>
      <c r="I137" t="s">
        <v>262</v>
      </c>
    </row>
    <row r="138" spans="1:9" ht="12.75">
      <c r="A138" t="s">
        <v>423</v>
      </c>
      <c r="B138">
        <v>607941010</v>
      </c>
      <c r="C138" t="s">
        <v>185</v>
      </c>
      <c r="D138" t="s">
        <v>92</v>
      </c>
      <c r="E138" t="s">
        <v>335</v>
      </c>
      <c r="H138" t="s">
        <v>325</v>
      </c>
      <c r="I138" t="s">
        <v>424</v>
      </c>
    </row>
    <row r="139" spans="3:5" ht="12.75">
      <c r="C139" t="s">
        <v>240</v>
      </c>
      <c r="D139" t="s">
        <v>241</v>
      </c>
      <c r="E139" t="s">
        <v>242</v>
      </c>
    </row>
    <row r="140" spans="3:5" ht="12.75">
      <c r="C140" t="s">
        <v>371</v>
      </c>
      <c r="D140" t="s">
        <v>390</v>
      </c>
      <c r="E140" t="s">
        <v>425</v>
      </c>
    </row>
    <row r="141" spans="1:9" ht="12.75">
      <c r="A141" t="s">
        <v>426</v>
      </c>
      <c r="B141">
        <v>607941200</v>
      </c>
      <c r="C141" t="s">
        <v>187</v>
      </c>
      <c r="D141" t="s">
        <v>121</v>
      </c>
      <c r="E141" t="s">
        <v>427</v>
      </c>
      <c r="H141" t="s">
        <v>238</v>
      </c>
      <c r="I141" t="s">
        <v>428</v>
      </c>
    </row>
    <row r="142" spans="6:9" ht="12.75">
      <c r="F142" t="s">
        <v>366</v>
      </c>
      <c r="I142" t="s">
        <v>429</v>
      </c>
    </row>
    <row r="143" spans="5:9" ht="12.75">
      <c r="E143" t="s">
        <v>430</v>
      </c>
      <c r="F143" t="s">
        <v>381</v>
      </c>
      <c r="I143" t="s">
        <v>431</v>
      </c>
    </row>
    <row r="144" ht="12.75">
      <c r="A144" t="s">
        <v>380</v>
      </c>
    </row>
    <row r="145" spans="1:3" ht="12.75">
      <c r="A145" t="s">
        <v>232</v>
      </c>
      <c r="B145">
        <v>784</v>
      </c>
      <c r="C145" t="s">
        <v>432</v>
      </c>
    </row>
    <row r="146" spans="1:3" ht="12.75">
      <c r="A146" t="s">
        <v>361</v>
      </c>
      <c r="B146" t="s">
        <v>382</v>
      </c>
      <c r="C146" t="s">
        <v>433</v>
      </c>
    </row>
    <row r="147" spans="1:9" ht="12.75">
      <c r="A147" t="s">
        <v>434</v>
      </c>
      <c r="B147">
        <v>784121001</v>
      </c>
      <c r="C147" t="s">
        <v>191</v>
      </c>
      <c r="D147" t="s">
        <v>84</v>
      </c>
      <c r="E147" t="s">
        <v>435</v>
      </c>
      <c r="H147" t="s">
        <v>377</v>
      </c>
      <c r="I147" t="s">
        <v>436</v>
      </c>
    </row>
    <row r="148" spans="3:5" ht="12.75">
      <c r="C148" t="s">
        <v>240</v>
      </c>
      <c r="D148" t="s">
        <v>241</v>
      </c>
      <c r="E148" t="s">
        <v>242</v>
      </c>
    </row>
    <row r="149" spans="3:5" ht="12.75">
      <c r="C149" t="s">
        <v>437</v>
      </c>
      <c r="D149" t="s">
        <v>438</v>
      </c>
      <c r="E149" t="s">
        <v>439</v>
      </c>
    </row>
    <row r="150" spans="3:5" ht="12.75">
      <c r="C150" t="s">
        <v>440</v>
      </c>
      <c r="D150" t="s">
        <v>441</v>
      </c>
      <c r="E150" t="s">
        <v>442</v>
      </c>
    </row>
    <row r="151" spans="1:9" ht="12.75">
      <c r="A151" t="s">
        <v>443</v>
      </c>
      <c r="B151">
        <v>784171001</v>
      </c>
      <c r="C151" t="s">
        <v>194</v>
      </c>
      <c r="D151" t="s">
        <v>92</v>
      </c>
      <c r="E151" t="s">
        <v>293</v>
      </c>
      <c r="H151" t="s">
        <v>262</v>
      </c>
      <c r="I151" t="s">
        <v>262</v>
      </c>
    </row>
    <row r="152" spans="3:5" ht="12.75">
      <c r="C152" t="s">
        <v>240</v>
      </c>
      <c r="D152" t="s">
        <v>241</v>
      </c>
      <c r="E152" t="s">
        <v>242</v>
      </c>
    </row>
    <row r="153" spans="3:5" ht="12.75">
      <c r="C153" t="s">
        <v>294</v>
      </c>
      <c r="D153" t="s">
        <v>295</v>
      </c>
      <c r="E153" t="s">
        <v>296</v>
      </c>
    </row>
    <row r="154" spans="4:5" ht="12.75">
      <c r="D154" t="s">
        <v>297</v>
      </c>
      <c r="E154" t="s">
        <v>298</v>
      </c>
    </row>
    <row r="155" spans="4:5" ht="12.75">
      <c r="D155" t="s">
        <v>299</v>
      </c>
      <c r="E155" t="s">
        <v>300</v>
      </c>
    </row>
    <row r="156" spans="1:9" ht="12.75">
      <c r="A156" t="s">
        <v>444</v>
      </c>
      <c r="B156">
        <v>784171121</v>
      </c>
      <c r="C156" t="s">
        <v>196</v>
      </c>
      <c r="D156" t="s">
        <v>84</v>
      </c>
      <c r="E156" t="s">
        <v>277</v>
      </c>
      <c r="H156" t="s">
        <v>262</v>
      </c>
      <c r="I156" t="s">
        <v>262</v>
      </c>
    </row>
    <row r="157" spans="3:5" ht="12.75">
      <c r="C157" t="s">
        <v>240</v>
      </c>
      <c r="D157" t="s">
        <v>241</v>
      </c>
      <c r="E157" t="s">
        <v>242</v>
      </c>
    </row>
    <row r="158" spans="3:5" ht="12.75">
      <c r="C158" t="s">
        <v>371</v>
      </c>
      <c r="D158" t="s">
        <v>280</v>
      </c>
      <c r="E158" t="s">
        <v>281</v>
      </c>
    </row>
    <row r="159" spans="6:9" ht="12.75">
      <c r="F159" t="s">
        <v>366</v>
      </c>
      <c r="I159" t="s">
        <v>445</v>
      </c>
    </row>
    <row r="160" spans="1:3" ht="12.75">
      <c r="A160" t="s">
        <v>361</v>
      </c>
      <c r="B160" t="s">
        <v>409</v>
      </c>
      <c r="C160" t="s">
        <v>446</v>
      </c>
    </row>
    <row r="161" spans="1:9" ht="12.75">
      <c r="A161" t="s">
        <v>447</v>
      </c>
      <c r="B161">
        <v>784211103</v>
      </c>
      <c r="C161" t="s">
        <v>198</v>
      </c>
      <c r="D161" t="s">
        <v>84</v>
      </c>
      <c r="E161" t="s">
        <v>435</v>
      </c>
      <c r="H161" t="s">
        <v>238</v>
      </c>
      <c r="I161" t="s">
        <v>448</v>
      </c>
    </row>
    <row r="162" spans="3:5" ht="12.75">
      <c r="C162" t="s">
        <v>240</v>
      </c>
      <c r="D162" t="s">
        <v>241</v>
      </c>
      <c r="E162" t="s">
        <v>242</v>
      </c>
    </row>
    <row r="163" spans="3:5" ht="12.75">
      <c r="C163" t="s">
        <v>437</v>
      </c>
      <c r="D163" t="s">
        <v>438</v>
      </c>
      <c r="E163" t="s">
        <v>439</v>
      </c>
    </row>
    <row r="164" spans="3:5" ht="12.75">
      <c r="C164" t="s">
        <v>440</v>
      </c>
      <c r="D164" t="s">
        <v>441</v>
      </c>
      <c r="E164" t="s">
        <v>442</v>
      </c>
    </row>
    <row r="165" spans="6:9" ht="12.75">
      <c r="F165" t="s">
        <v>366</v>
      </c>
      <c r="I165" t="s">
        <v>449</v>
      </c>
    </row>
    <row r="166" spans="5:9" ht="12.75">
      <c r="E166" t="s">
        <v>450</v>
      </c>
      <c r="F166" t="s">
        <v>432</v>
      </c>
      <c r="I166" t="s">
        <v>451</v>
      </c>
    </row>
    <row r="167" ht="12.75">
      <c r="A167" t="s">
        <v>380</v>
      </c>
    </row>
    <row r="168" spans="1:3" ht="12.75">
      <c r="A168" t="s">
        <v>232</v>
      </c>
      <c r="B168">
        <v>787</v>
      </c>
      <c r="C168" t="s">
        <v>452</v>
      </c>
    </row>
    <row r="169" spans="1:3" ht="12.75">
      <c r="A169" t="s">
        <v>361</v>
      </c>
      <c r="B169" t="s">
        <v>367</v>
      </c>
      <c r="C169" t="s">
        <v>452</v>
      </c>
    </row>
    <row r="170" spans="1:9" ht="12.75">
      <c r="A170" t="s">
        <v>453</v>
      </c>
      <c r="B170">
        <v>787600802</v>
      </c>
      <c r="C170" t="s">
        <v>202</v>
      </c>
      <c r="D170" t="s">
        <v>84</v>
      </c>
      <c r="E170" t="s">
        <v>283</v>
      </c>
      <c r="H170" t="s">
        <v>262</v>
      </c>
      <c r="I170" t="s">
        <v>262</v>
      </c>
    </row>
    <row r="171" spans="3:5" ht="12.75">
      <c r="C171" t="s">
        <v>240</v>
      </c>
      <c r="D171" t="s">
        <v>241</v>
      </c>
      <c r="E171" t="s">
        <v>242</v>
      </c>
    </row>
    <row r="172" spans="3:5" ht="12.75">
      <c r="C172" t="s">
        <v>338</v>
      </c>
      <c r="D172" t="s">
        <v>286</v>
      </c>
      <c r="E172" t="s">
        <v>287</v>
      </c>
    </row>
    <row r="173" spans="4:5" ht="12.75">
      <c r="D173" t="s">
        <v>288</v>
      </c>
      <c r="E173" t="s">
        <v>289</v>
      </c>
    </row>
    <row r="174" spans="4:5" ht="12.75">
      <c r="D174" t="s">
        <v>290</v>
      </c>
      <c r="E174" t="s">
        <v>291</v>
      </c>
    </row>
    <row r="175" spans="6:9" ht="12.75">
      <c r="F175" t="s">
        <v>366</v>
      </c>
      <c r="I175" t="s">
        <v>271</v>
      </c>
    </row>
    <row r="176" spans="5:9" ht="12.75">
      <c r="E176" t="s">
        <v>454</v>
      </c>
      <c r="F176" t="s">
        <v>452</v>
      </c>
      <c r="I176" t="s">
        <v>271</v>
      </c>
    </row>
    <row r="177" ht="12.75">
      <c r="A177" t="s">
        <v>380</v>
      </c>
    </row>
    <row r="178" spans="5:9" ht="12.75">
      <c r="E178" t="s">
        <v>455</v>
      </c>
      <c r="I178" t="s">
        <v>456</v>
      </c>
    </row>
    <row r="179" spans="3:5" ht="12.75">
      <c r="C179" s="185"/>
      <c r="D179" s="185"/>
      <c r="E179" s="185"/>
    </row>
    <row r="181" spans="3:5" ht="12.75">
      <c r="C181" s="185"/>
      <c r="D181" s="185"/>
      <c r="E181" s="185"/>
    </row>
    <row r="182" spans="3:5" ht="12.75">
      <c r="C182" s="185"/>
      <c r="D182" s="185"/>
      <c r="E182" s="185"/>
    </row>
    <row r="183" spans="3:5" ht="12.75">
      <c r="C183" s="185"/>
      <c r="D183" s="185"/>
      <c r="E183" s="185"/>
    </row>
    <row r="184" spans="3:5" ht="12.75">
      <c r="C184" s="185"/>
      <c r="D184" s="185"/>
      <c r="E184" s="185"/>
    </row>
    <row r="185" spans="3:5" ht="12.75">
      <c r="C185" s="185"/>
      <c r="D185" s="185"/>
      <c r="E185" s="185"/>
    </row>
    <row r="188" spans="3:5" ht="12.75">
      <c r="C188" s="185"/>
      <c r="D188" s="185"/>
      <c r="E188" s="185"/>
    </row>
    <row r="189" spans="3:5" ht="12.75">
      <c r="C189" s="185"/>
      <c r="D189" s="185"/>
      <c r="E189" s="185"/>
    </row>
    <row r="190" spans="3:5" ht="12.75">
      <c r="C190" s="185"/>
      <c r="D190" s="185"/>
      <c r="E190" s="185"/>
    </row>
    <row r="191" spans="3:5" ht="12.75">
      <c r="C191" s="185"/>
      <c r="D191" s="185"/>
      <c r="E191" s="185"/>
    </row>
    <row r="192" spans="3:5" ht="12.75">
      <c r="C192" s="185"/>
      <c r="D192" s="185"/>
      <c r="E192" s="185"/>
    </row>
    <row r="193" spans="3:5" ht="12.75">
      <c r="C193" s="185"/>
      <c r="D193" s="185"/>
      <c r="E193" s="185"/>
    </row>
    <row r="194" spans="3:5" ht="12.75">
      <c r="C194" s="185"/>
      <c r="D194" s="185"/>
      <c r="E194" s="185"/>
    </row>
    <row r="196" spans="3:5" ht="12.75">
      <c r="C196" s="185"/>
      <c r="D196" s="185"/>
      <c r="E196" s="185"/>
    </row>
    <row r="197" spans="3:5" ht="12.75">
      <c r="C197" s="185"/>
      <c r="D197" s="185"/>
      <c r="E197" s="185"/>
    </row>
    <row r="199" spans="3:5" ht="12.75">
      <c r="C199" s="185"/>
      <c r="D199" s="185"/>
      <c r="E199" s="185"/>
    </row>
    <row r="200" spans="3:5" ht="12.75">
      <c r="C200" s="185"/>
      <c r="D200" s="185"/>
      <c r="E200" s="185"/>
    </row>
    <row r="202" spans="3:5" ht="12.75">
      <c r="C202" s="185"/>
      <c r="D202" s="185"/>
      <c r="E202" s="185"/>
    </row>
    <row r="203" spans="3:5" ht="12.75">
      <c r="C203" s="185"/>
      <c r="D203" s="185"/>
      <c r="E203" s="185"/>
    </row>
    <row r="206" spans="3:5" ht="12.75">
      <c r="C206" s="185"/>
      <c r="D206" s="185"/>
      <c r="E206" s="185"/>
    </row>
    <row r="207" spans="3:5" ht="12.75">
      <c r="C207" s="185"/>
      <c r="D207" s="185"/>
      <c r="E207" s="185"/>
    </row>
    <row r="208" spans="3:5" ht="12.75">
      <c r="C208" s="185"/>
      <c r="D208" s="185"/>
      <c r="E208" s="185"/>
    </row>
    <row r="209" spans="3:5" ht="12.75">
      <c r="C209" s="185"/>
      <c r="D209" s="185"/>
      <c r="E209" s="185"/>
    </row>
    <row r="210" spans="6:9" ht="12.75">
      <c r="F210" s="186"/>
      <c r="G210" s="186"/>
      <c r="I210" s="186"/>
    </row>
    <row r="211" spans="1:3" ht="12.75">
      <c r="A211" s="186"/>
      <c r="B211" s="186"/>
      <c r="C211" s="186"/>
    </row>
    <row r="214" spans="6:9" ht="12.75">
      <c r="F214" s="186"/>
      <c r="G214" s="186"/>
      <c r="I214" s="186"/>
    </row>
    <row r="215" spans="1:3" ht="12.75">
      <c r="A215" s="186"/>
      <c r="B215" s="186"/>
      <c r="C215" s="186"/>
    </row>
    <row r="218" spans="6:9" ht="12.75">
      <c r="F218" s="186"/>
      <c r="G218" s="186"/>
      <c r="I218" s="186"/>
    </row>
    <row r="219" spans="1:3" ht="12.75">
      <c r="A219" s="186"/>
      <c r="B219" s="186"/>
      <c r="C219" s="186"/>
    </row>
    <row r="221" spans="6:9" ht="12.75">
      <c r="F221" s="186"/>
      <c r="G221" s="186"/>
      <c r="I221" s="186"/>
    </row>
    <row r="222" spans="5:9" ht="12.75">
      <c r="E222" s="186"/>
      <c r="F222" s="186"/>
      <c r="G222" s="186"/>
      <c r="I222" s="186"/>
    </row>
    <row r="223" ht="12.75">
      <c r="A223" s="186"/>
    </row>
    <row r="224" spans="1:3" ht="12.75">
      <c r="A224" s="186"/>
      <c r="B224" s="186"/>
      <c r="C224" s="186"/>
    </row>
    <row r="225" spans="1:3" ht="12.75">
      <c r="A225" s="186"/>
      <c r="B225" s="186"/>
      <c r="C225" s="186"/>
    </row>
    <row r="230" spans="3:5" ht="12.75">
      <c r="C230" s="185"/>
      <c r="D230" s="185"/>
      <c r="E230" s="185"/>
    </row>
    <row r="231" spans="3:5" ht="12.75">
      <c r="C231" s="185"/>
      <c r="D231" s="185"/>
      <c r="E231" s="185"/>
    </row>
    <row r="233" spans="3:5" ht="12.75">
      <c r="C233" s="185"/>
      <c r="D233" s="185"/>
      <c r="E233" s="185"/>
    </row>
    <row r="234" spans="3:5" ht="12.75">
      <c r="C234" s="185"/>
      <c r="D234" s="185"/>
      <c r="E234" s="185"/>
    </row>
    <row r="236" spans="3:5" ht="12.75">
      <c r="C236" s="185"/>
      <c r="D236" s="185"/>
      <c r="E236" s="185"/>
    </row>
    <row r="237" spans="3:5" ht="12.75">
      <c r="C237" s="185"/>
      <c r="D237" s="185"/>
      <c r="E237" s="185"/>
    </row>
    <row r="239" spans="3:5" ht="12.75">
      <c r="C239" s="185"/>
      <c r="D239" s="185"/>
      <c r="E239" s="185"/>
    </row>
    <row r="240" spans="3:5" ht="12.75">
      <c r="C240" s="185"/>
      <c r="D240" s="185"/>
      <c r="E240" s="185"/>
    </row>
    <row r="242" spans="3:5" ht="12.75">
      <c r="C242" s="185"/>
      <c r="D242" s="185"/>
      <c r="E242" s="185"/>
    </row>
    <row r="243" spans="3:5" ht="12.75">
      <c r="C243" s="185"/>
      <c r="D243" s="185"/>
      <c r="E243" s="185"/>
    </row>
    <row r="244" spans="3:5" ht="12.75">
      <c r="C244" s="185"/>
      <c r="D244" s="185"/>
      <c r="E244" s="185"/>
    </row>
    <row r="245" spans="3:5" ht="12.75">
      <c r="C245" s="185"/>
      <c r="D245" s="185"/>
      <c r="E245" s="185"/>
    </row>
    <row r="246" spans="3:5" ht="12.75">
      <c r="C246" s="185"/>
      <c r="D246" s="185"/>
      <c r="E246" s="185"/>
    </row>
    <row r="248" spans="3:5" ht="12.75">
      <c r="C248" s="185"/>
      <c r="D248" s="185"/>
      <c r="E248" s="185"/>
    </row>
    <row r="249" spans="3:5" ht="12.75">
      <c r="C249" s="185"/>
      <c r="D249" s="185"/>
      <c r="E249" s="185"/>
    </row>
    <row r="250" spans="3:5" ht="12.75">
      <c r="C250" s="185"/>
      <c r="D250" s="185"/>
      <c r="E250" s="185"/>
    </row>
    <row r="251" spans="3:5" ht="12.75">
      <c r="C251" s="185"/>
      <c r="D251" s="185"/>
      <c r="E251" s="185"/>
    </row>
    <row r="253" spans="3:5" ht="12.75">
      <c r="C253" s="185"/>
      <c r="D253" s="185"/>
      <c r="E253" s="185"/>
    </row>
    <row r="254" spans="3:5" ht="12.75">
      <c r="C254" s="185"/>
      <c r="D254" s="185"/>
      <c r="E254" s="185"/>
    </row>
    <row r="256" spans="3:5" ht="12.75">
      <c r="C256" s="185"/>
      <c r="D256" s="185"/>
      <c r="E256" s="185"/>
    </row>
    <row r="257" spans="3:5" ht="12.75">
      <c r="C257" s="185"/>
      <c r="D257" s="185"/>
      <c r="E257" s="185"/>
    </row>
    <row r="260" spans="3:5" ht="12.75">
      <c r="C260" s="185"/>
      <c r="D260" s="185"/>
      <c r="E260" s="185"/>
    </row>
    <row r="261" spans="3:5" ht="12.75">
      <c r="C261" s="185"/>
      <c r="D261" s="185"/>
      <c r="E261" s="185"/>
    </row>
    <row r="263" spans="3:5" ht="12.75">
      <c r="C263" s="185"/>
      <c r="D263" s="185"/>
      <c r="E263" s="185"/>
    </row>
    <row r="264" spans="3:5" ht="12.75">
      <c r="C264" s="185"/>
      <c r="D264" s="185"/>
      <c r="E264" s="185"/>
    </row>
    <row r="266" spans="3:5" ht="12.75">
      <c r="C266" s="185"/>
      <c r="D266" s="185"/>
      <c r="E266" s="185"/>
    </row>
    <row r="267" spans="3:5" ht="12.75">
      <c r="C267" s="185"/>
      <c r="D267" s="185"/>
      <c r="E267" s="185"/>
    </row>
    <row r="268" spans="3:5" ht="12.75">
      <c r="C268" s="185"/>
      <c r="D268" s="185"/>
      <c r="E268" s="185"/>
    </row>
    <row r="269" spans="6:9" ht="12.75">
      <c r="F269" s="186"/>
      <c r="G269" s="186"/>
      <c r="I269" s="186"/>
    </row>
    <row r="270" spans="1:3" ht="12.75">
      <c r="A270" s="186"/>
      <c r="B270" s="186"/>
      <c r="C270" s="186"/>
    </row>
    <row r="276" spans="3:5" ht="12.75">
      <c r="C276" s="185"/>
      <c r="D276" s="185"/>
      <c r="E276" s="185"/>
    </row>
    <row r="277" spans="3:5" ht="12.75">
      <c r="C277" s="185"/>
      <c r="D277" s="185"/>
      <c r="E277" s="185"/>
    </row>
    <row r="280" spans="6:9" ht="12.75">
      <c r="F280" s="186"/>
      <c r="G280" s="186"/>
      <c r="I280" s="186"/>
    </row>
    <row r="281" spans="5:9" ht="12.75">
      <c r="E281" s="186"/>
      <c r="F281" s="186"/>
      <c r="G281" s="186"/>
      <c r="I281" s="186"/>
    </row>
    <row r="282" ht="12.75">
      <c r="A282" s="186"/>
    </row>
    <row r="283" spans="1:3" ht="12.75">
      <c r="A283" s="186"/>
      <c r="B283" s="186"/>
      <c r="C283" s="186"/>
    </row>
    <row r="284" spans="1:3" ht="12.75">
      <c r="A284" s="186"/>
      <c r="B284" s="186"/>
      <c r="C284" s="186"/>
    </row>
    <row r="286" spans="3:5" ht="12.75">
      <c r="C286" s="185"/>
      <c r="D286" s="185"/>
      <c r="E286" s="185"/>
    </row>
    <row r="287" spans="3:5" ht="12.75">
      <c r="C287" s="185"/>
      <c r="D287" s="185"/>
      <c r="E287" s="185"/>
    </row>
    <row r="289" spans="3:5" ht="12.75">
      <c r="C289" s="185"/>
      <c r="D289" s="185"/>
      <c r="E289" s="185"/>
    </row>
    <row r="290" spans="3:5" ht="12.75">
      <c r="C290" s="185"/>
      <c r="D290" s="185"/>
      <c r="E290" s="185"/>
    </row>
    <row r="291" spans="6:9" ht="12.75">
      <c r="F291" s="186"/>
      <c r="G291" s="186"/>
      <c r="I291" s="186"/>
    </row>
    <row r="292" spans="1:3" ht="12.75">
      <c r="A292" s="186"/>
      <c r="B292" s="186"/>
      <c r="C292" s="186"/>
    </row>
    <row r="294" spans="3:5" ht="12.75">
      <c r="C294" s="185"/>
      <c r="D294" s="185"/>
      <c r="E294" s="185"/>
    </row>
    <row r="295" spans="3:5" ht="12.75">
      <c r="C295" s="185"/>
      <c r="D295" s="185"/>
      <c r="E295" s="185"/>
    </row>
    <row r="296" spans="3:5" ht="12.75">
      <c r="C296" s="185"/>
      <c r="D296" s="185"/>
      <c r="E296" s="185"/>
    </row>
    <row r="297" spans="6:9" ht="12.75">
      <c r="F297" s="186"/>
      <c r="G297" s="186"/>
      <c r="I297" s="186"/>
    </row>
    <row r="298" spans="1:3" ht="12.75">
      <c r="A298" s="186"/>
      <c r="B298" s="186"/>
      <c r="C298" s="186"/>
    </row>
    <row r="300" spans="3:5" ht="12.75">
      <c r="C300" s="185"/>
      <c r="D300" s="185"/>
      <c r="E300" s="185"/>
    </row>
    <row r="301" spans="3:5" ht="12.75">
      <c r="C301" s="185"/>
      <c r="D301" s="185"/>
      <c r="E301" s="185"/>
    </row>
    <row r="302" spans="3:5" ht="12.75">
      <c r="C302" s="185"/>
      <c r="D302" s="185"/>
      <c r="E302" s="185"/>
    </row>
    <row r="303" spans="3:5" ht="12.75">
      <c r="C303" s="185"/>
      <c r="D303" s="185"/>
      <c r="E303" s="185"/>
    </row>
    <row r="304" spans="3:5" ht="12.75">
      <c r="C304" s="185"/>
      <c r="D304" s="185"/>
      <c r="E304" s="185"/>
    </row>
    <row r="305" spans="3:5" ht="12.75">
      <c r="C305" s="185"/>
      <c r="D305" s="185"/>
      <c r="E305" s="185"/>
    </row>
    <row r="306" spans="3:5" ht="12.75">
      <c r="C306" s="185"/>
      <c r="D306" s="185"/>
      <c r="E306" s="185"/>
    </row>
    <row r="307" spans="3:5" ht="12.75">
      <c r="C307" s="185"/>
      <c r="D307" s="185"/>
      <c r="E307" s="185"/>
    </row>
    <row r="308" spans="3:5" ht="12.75">
      <c r="C308" s="185"/>
      <c r="D308" s="185"/>
      <c r="E308" s="185"/>
    </row>
    <row r="309" spans="3:5" ht="12.75">
      <c r="C309" s="185"/>
      <c r="D309" s="185"/>
      <c r="E309" s="185"/>
    </row>
    <row r="310" spans="3:5" ht="12.75">
      <c r="C310" s="185"/>
      <c r="D310" s="185"/>
      <c r="E310" s="185"/>
    </row>
    <row r="311" spans="3:5" ht="12.75">
      <c r="C311" s="185"/>
      <c r="D311" s="185"/>
      <c r="E311" s="185"/>
    </row>
    <row r="312" spans="3:5" ht="12.75">
      <c r="C312" s="185"/>
      <c r="D312" s="185"/>
      <c r="E312" s="185"/>
    </row>
    <row r="313" spans="3:5" ht="12.75">
      <c r="C313" s="185"/>
      <c r="D313" s="185"/>
      <c r="E313" s="185"/>
    </row>
    <row r="314" spans="3:5" ht="12.75">
      <c r="C314" s="185"/>
      <c r="D314" s="185"/>
      <c r="E314" s="185"/>
    </row>
    <row r="315" spans="3:5" ht="12.75">
      <c r="C315" s="185"/>
      <c r="D315" s="185"/>
      <c r="E315" s="185"/>
    </row>
    <row r="317" spans="3:5" ht="12.75">
      <c r="C317" s="185"/>
      <c r="D317" s="185"/>
      <c r="E317" s="185"/>
    </row>
    <row r="318" spans="3:5" ht="12.75">
      <c r="C318" s="185"/>
      <c r="D318" s="185"/>
      <c r="E318" s="185"/>
    </row>
    <row r="319" spans="3:5" ht="12.75">
      <c r="C319" s="185"/>
      <c r="D319" s="185"/>
      <c r="E319" s="185"/>
    </row>
    <row r="320" spans="3:5" ht="12.75">
      <c r="C320" s="185"/>
      <c r="D320" s="185"/>
      <c r="E320" s="185"/>
    </row>
    <row r="321" spans="3:5" ht="12.75">
      <c r="C321" s="185"/>
      <c r="D321" s="185"/>
      <c r="E321" s="185"/>
    </row>
    <row r="322" spans="3:5" ht="12.75">
      <c r="C322" s="185"/>
      <c r="D322" s="185"/>
      <c r="E322" s="185"/>
    </row>
    <row r="323" spans="3:5" ht="12.75">
      <c r="C323" s="185"/>
      <c r="D323" s="185"/>
      <c r="E323" s="185"/>
    </row>
    <row r="324" spans="3:5" ht="12.75">
      <c r="C324" s="185"/>
      <c r="D324" s="185"/>
      <c r="E324" s="185"/>
    </row>
    <row r="325" spans="3:5" ht="12.75">
      <c r="C325" s="185"/>
      <c r="D325" s="185"/>
      <c r="E325" s="185"/>
    </row>
    <row r="326" spans="3:5" ht="12.75">
      <c r="C326" s="185"/>
      <c r="D326" s="185"/>
      <c r="E326" s="185"/>
    </row>
    <row r="327" spans="3:5" ht="12.75">
      <c r="C327" s="185"/>
      <c r="D327" s="185"/>
      <c r="E327" s="185"/>
    </row>
    <row r="328" spans="3:5" ht="12.75">
      <c r="C328" s="185"/>
      <c r="D328" s="185"/>
      <c r="E328" s="185"/>
    </row>
    <row r="329" spans="3:5" ht="12.75">
      <c r="C329" s="185"/>
      <c r="D329" s="185"/>
      <c r="E329" s="185"/>
    </row>
    <row r="330" spans="3:5" ht="12.75">
      <c r="C330" s="185"/>
      <c r="D330" s="185"/>
      <c r="E330" s="185"/>
    </row>
    <row r="331" spans="3:5" ht="12.75">
      <c r="C331" s="185"/>
      <c r="D331" s="185"/>
      <c r="E331" s="185"/>
    </row>
    <row r="332" spans="3:5" ht="12.75">
      <c r="C332" s="185"/>
      <c r="D332" s="185"/>
      <c r="E332" s="185"/>
    </row>
    <row r="333" spans="6:9" ht="12.75">
      <c r="F333" s="186"/>
      <c r="G333" s="186"/>
      <c r="I333" s="186"/>
    </row>
    <row r="334" spans="1:3" ht="12.75">
      <c r="A334" s="186"/>
      <c r="B334" s="186"/>
      <c r="C334" s="186"/>
    </row>
    <row r="336" spans="3:5" ht="12.75">
      <c r="C336" s="185"/>
      <c r="D336" s="185"/>
      <c r="E336" s="185"/>
    </row>
    <row r="337" spans="3:5" ht="12.75">
      <c r="C337" s="185"/>
      <c r="D337" s="185"/>
      <c r="E337" s="185"/>
    </row>
    <row r="338" spans="3:5" ht="12.75">
      <c r="C338" s="185"/>
      <c r="D338" s="185"/>
      <c r="E338" s="185"/>
    </row>
    <row r="339" spans="3:5" ht="12.75">
      <c r="C339" s="185"/>
      <c r="D339" s="185"/>
      <c r="E339" s="185"/>
    </row>
    <row r="340" spans="6:9" ht="12.75">
      <c r="F340" s="186"/>
      <c r="G340" s="186"/>
      <c r="I340" s="186"/>
    </row>
    <row r="341" spans="5:9" ht="12.75">
      <c r="E341" s="186"/>
      <c r="F341" s="186"/>
      <c r="G341" s="186"/>
      <c r="I341" s="186"/>
    </row>
    <row r="342" ht="12.75">
      <c r="A342" s="186"/>
    </row>
    <row r="343" spans="1:3" ht="12.75">
      <c r="A343" s="186"/>
      <c r="B343" s="186"/>
      <c r="C343" s="186"/>
    </row>
    <row r="344" spans="1:3" ht="12.75">
      <c r="A344" s="186"/>
      <c r="B344" s="186"/>
      <c r="C344" s="186"/>
    </row>
    <row r="346" spans="3:5" ht="12.75">
      <c r="C346" s="185"/>
      <c r="D346" s="185"/>
      <c r="E346" s="185"/>
    </row>
    <row r="347" spans="3:5" ht="12.75">
      <c r="C347" s="185"/>
      <c r="D347" s="185"/>
      <c r="E347" s="185"/>
    </row>
    <row r="348" spans="3:5" ht="12.75">
      <c r="C348" s="185"/>
      <c r="D348" s="185"/>
      <c r="E348" s="185"/>
    </row>
    <row r="349" spans="3:5" ht="12.75">
      <c r="C349" s="185"/>
      <c r="D349" s="185"/>
      <c r="E349" s="185"/>
    </row>
    <row r="350" spans="3:5" ht="12.75">
      <c r="C350" s="185"/>
      <c r="D350" s="185"/>
      <c r="E350" s="185"/>
    </row>
    <row r="351" spans="6:9" ht="12.75">
      <c r="F351" s="186"/>
      <c r="G351" s="186"/>
      <c r="I351" s="186"/>
    </row>
    <row r="352" spans="1:3" ht="12.75">
      <c r="A352" s="186"/>
      <c r="B352" s="186"/>
      <c r="C352" s="186"/>
    </row>
    <row r="354" spans="3:5" ht="12.75">
      <c r="C354" s="185"/>
      <c r="D354" s="185"/>
      <c r="E354" s="185"/>
    </row>
    <row r="355" spans="3:5" ht="12.75">
      <c r="C355" s="185"/>
      <c r="D355" s="185"/>
      <c r="E355" s="185"/>
    </row>
    <row r="357" spans="3:5" ht="12.75">
      <c r="C357" s="185"/>
      <c r="D357" s="185"/>
      <c r="E357" s="185"/>
    </row>
    <row r="358" spans="3:5" ht="12.75">
      <c r="C358" s="185"/>
      <c r="D358" s="185"/>
      <c r="E358" s="185"/>
    </row>
    <row r="361" spans="3:5" ht="12.75">
      <c r="C361" s="185"/>
      <c r="D361" s="185"/>
      <c r="E361" s="185"/>
    </row>
    <row r="362" spans="3:5" ht="12.75">
      <c r="C362" s="185"/>
      <c r="D362" s="185"/>
      <c r="E362" s="185"/>
    </row>
    <row r="363" spans="6:9" ht="12.75">
      <c r="F363" s="186"/>
      <c r="G363" s="186"/>
      <c r="I363" s="186"/>
    </row>
    <row r="364" spans="1:3" ht="12.75">
      <c r="A364" s="186"/>
      <c r="B364" s="186"/>
      <c r="C364" s="186"/>
    </row>
    <row r="368" spans="6:9" ht="12.75">
      <c r="F368" s="186"/>
      <c r="G368" s="186"/>
      <c r="I368" s="186"/>
    </row>
    <row r="369" spans="1:3" ht="12.75">
      <c r="A369" s="186"/>
      <c r="B369" s="186"/>
      <c r="C369" s="186"/>
    </row>
    <row r="371" spans="3:5" ht="12.75">
      <c r="C371" s="185"/>
      <c r="D371" s="185"/>
      <c r="E371" s="185"/>
    </row>
    <row r="372" spans="3:5" ht="12.75">
      <c r="C372" s="185"/>
      <c r="D372" s="185"/>
      <c r="E372" s="185"/>
    </row>
    <row r="374" spans="6:9" ht="12.75">
      <c r="F374" s="186"/>
      <c r="G374" s="186"/>
      <c r="I374" s="186"/>
    </row>
    <row r="375" spans="1:3" ht="12.75">
      <c r="A375" s="186"/>
      <c r="B375" s="186"/>
      <c r="C375" s="186"/>
    </row>
    <row r="377" spans="3:5" ht="12.75">
      <c r="C377" s="185"/>
      <c r="D377" s="185"/>
      <c r="E377" s="185"/>
    </row>
    <row r="378" spans="3:5" ht="12.75">
      <c r="C378" s="185"/>
      <c r="D378" s="185"/>
      <c r="E378" s="185"/>
    </row>
    <row r="379" spans="3:5" ht="12.75">
      <c r="C379" s="185"/>
      <c r="D379" s="185"/>
      <c r="E379" s="185"/>
    </row>
    <row r="380" spans="3:5" ht="12.75">
      <c r="C380" s="185"/>
      <c r="D380" s="185"/>
      <c r="E380" s="185"/>
    </row>
    <row r="382" spans="3:5" ht="12.75">
      <c r="C382" s="185"/>
      <c r="D382" s="185"/>
      <c r="E382" s="185"/>
    </row>
    <row r="383" spans="3:5" ht="12.75">
      <c r="C383" s="185"/>
      <c r="D383" s="185"/>
      <c r="E383" s="185"/>
    </row>
    <row r="385" spans="6:9" ht="12.75">
      <c r="F385" s="186"/>
      <c r="G385" s="186"/>
      <c r="I385" s="186"/>
    </row>
    <row r="386" spans="1:3" ht="12.75">
      <c r="A386" s="186"/>
      <c r="B386" s="186"/>
      <c r="C386" s="186"/>
    </row>
    <row r="389" spans="6:9" ht="12.75">
      <c r="F389" s="186"/>
      <c r="G389" s="186"/>
      <c r="I389" s="186"/>
    </row>
    <row r="390" spans="5:9" ht="12.75">
      <c r="E390" s="186"/>
      <c r="F390" s="186"/>
      <c r="G390" s="186"/>
      <c r="I390" s="186"/>
    </row>
    <row r="391" ht="12.75">
      <c r="A391" s="186"/>
    </row>
    <row r="392" spans="1:3" ht="12.75">
      <c r="A392" s="186"/>
      <c r="B392" s="186"/>
      <c r="C392" s="186"/>
    </row>
    <row r="393" spans="1:3" ht="12.75">
      <c r="A393" s="186"/>
      <c r="B393" s="186"/>
      <c r="C393" s="186"/>
    </row>
    <row r="395" spans="3:5" ht="12.75">
      <c r="C395" s="185"/>
      <c r="D395" s="185"/>
      <c r="E395" s="185"/>
    </row>
    <row r="396" spans="3:5" ht="12.75">
      <c r="C396" s="185"/>
      <c r="D396" s="185"/>
      <c r="E396" s="185"/>
    </row>
    <row r="399" spans="6:9" ht="12.75">
      <c r="F399" s="186"/>
      <c r="G399" s="186"/>
      <c r="I399" s="186"/>
    </row>
    <row r="400" spans="1:3" ht="12.75">
      <c r="A400" s="186"/>
      <c r="B400" s="186"/>
      <c r="C400" s="186"/>
    </row>
    <row r="402" spans="6:9" ht="12.75">
      <c r="F402" s="186"/>
      <c r="G402" s="186"/>
      <c r="I402" s="186"/>
    </row>
    <row r="403" spans="1:3" ht="12.75">
      <c r="A403" s="186"/>
      <c r="B403" s="186"/>
      <c r="C403" s="186"/>
    </row>
    <row r="405" spans="3:5" ht="12.75">
      <c r="C405" s="185"/>
      <c r="D405" s="185"/>
      <c r="E405" s="185"/>
    </row>
    <row r="406" spans="3:5" ht="12.75">
      <c r="C406" s="185"/>
      <c r="D406" s="185"/>
      <c r="E406" s="185"/>
    </row>
    <row r="415" spans="6:9" ht="12.75">
      <c r="F415" s="186"/>
      <c r="G415" s="186"/>
      <c r="I415" s="186"/>
    </row>
    <row r="416" spans="1:3" ht="12.75">
      <c r="A416" s="186"/>
      <c r="B416" s="186"/>
      <c r="C416" s="186"/>
    </row>
    <row r="419" spans="6:9" ht="12.75">
      <c r="F419" s="186"/>
      <c r="G419" s="186"/>
      <c r="I419" s="186"/>
    </row>
    <row r="420" spans="5:9" ht="12.75">
      <c r="E420" s="186"/>
      <c r="F420" s="186"/>
      <c r="G420" s="186"/>
      <c r="I420" s="186"/>
    </row>
    <row r="421" ht="12.75">
      <c r="A421" s="186"/>
    </row>
    <row r="430" ht="12.75">
      <c r="A430" s="186"/>
    </row>
    <row r="431" spans="1:3" ht="12.75">
      <c r="A431" s="186"/>
      <c r="B431" s="186"/>
      <c r="C431" s="186"/>
    </row>
    <row r="432" spans="1:3" ht="12.75">
      <c r="A432" s="186"/>
      <c r="B432" s="186"/>
      <c r="C432" s="186"/>
    </row>
    <row r="434" spans="3:5" ht="12.75">
      <c r="C434" s="185"/>
      <c r="D434" s="185"/>
      <c r="E434" s="185"/>
    </row>
    <row r="435" spans="3:5" ht="12.75">
      <c r="C435" s="185"/>
      <c r="D435" s="185"/>
      <c r="E435" s="185"/>
    </row>
    <row r="436" spans="3:5" ht="12.75">
      <c r="C436" s="185"/>
      <c r="D436" s="185"/>
      <c r="E436" s="185"/>
    </row>
    <row r="439" spans="3:5" ht="12.75">
      <c r="C439" s="185"/>
      <c r="D439" s="185"/>
      <c r="E439" s="185"/>
    </row>
    <row r="440" spans="3:5" ht="12.75">
      <c r="C440" s="185"/>
      <c r="D440" s="185"/>
      <c r="E440" s="185"/>
    </row>
    <row r="441" spans="3:5" ht="12.75">
      <c r="C441" s="185"/>
      <c r="D441" s="185"/>
      <c r="E441" s="185"/>
    </row>
    <row r="442" spans="3:5" ht="12.75">
      <c r="C442" s="185"/>
      <c r="D442" s="185"/>
      <c r="E442" s="185"/>
    </row>
    <row r="446" spans="3:5" ht="12.75">
      <c r="C446" s="185"/>
      <c r="D446" s="185"/>
      <c r="E446" s="185"/>
    </row>
    <row r="447" spans="3:5" ht="12.75">
      <c r="C447" s="185"/>
      <c r="D447" s="185"/>
      <c r="E447" s="185"/>
    </row>
    <row r="448" spans="3:5" ht="12.75">
      <c r="C448" s="185"/>
      <c r="D448" s="185"/>
      <c r="E448" s="185"/>
    </row>
    <row r="449" spans="3:5" ht="12.75">
      <c r="C449" s="185"/>
      <c r="D449" s="185"/>
      <c r="E449" s="185"/>
    </row>
    <row r="453" spans="3:5" ht="12.75">
      <c r="C453" s="185"/>
      <c r="D453" s="185"/>
      <c r="E453" s="185"/>
    </row>
    <row r="454" spans="3:5" ht="12.75">
      <c r="C454" s="185"/>
      <c r="D454" s="185"/>
      <c r="E454" s="185"/>
    </row>
    <row r="458" spans="3:5" ht="12.75">
      <c r="C458" s="185"/>
      <c r="D458" s="185"/>
      <c r="E458" s="185"/>
    </row>
    <row r="459" spans="3:5" ht="12.75">
      <c r="C459" s="185"/>
      <c r="D459" s="185"/>
      <c r="E459" s="185"/>
    </row>
    <row r="460" spans="3:5" ht="12.75">
      <c r="C460" s="185"/>
      <c r="D460" s="185"/>
      <c r="E460" s="185"/>
    </row>
    <row r="462" spans="3:5" ht="12.75">
      <c r="C462" s="185"/>
      <c r="D462" s="185"/>
      <c r="E462" s="185"/>
    </row>
    <row r="463" spans="3:5" ht="12.75">
      <c r="C463" s="185"/>
      <c r="D463" s="185"/>
      <c r="E463" s="185"/>
    </row>
    <row r="465" spans="3:5" ht="12.75">
      <c r="C465" s="185"/>
      <c r="D465" s="185"/>
      <c r="E465" s="185"/>
    </row>
    <row r="466" spans="3:5" ht="12.75">
      <c r="C466" s="185"/>
      <c r="D466" s="185"/>
      <c r="E466" s="185"/>
    </row>
    <row r="467" spans="3:5" ht="12.75">
      <c r="C467" s="185"/>
      <c r="D467" s="185"/>
      <c r="E467" s="185"/>
    </row>
    <row r="468" spans="3:5" ht="12.75">
      <c r="C468" s="185"/>
      <c r="D468" s="185"/>
      <c r="E468" s="185"/>
    </row>
    <row r="469" spans="6:9" ht="12.75">
      <c r="F469" s="186"/>
      <c r="G469" s="186"/>
      <c r="I469" s="186"/>
    </row>
    <row r="470" spans="1:3" ht="12.75">
      <c r="A470" s="186"/>
      <c r="B470" s="186"/>
      <c r="C470" s="186"/>
    </row>
    <row r="472" spans="6:9" ht="12.75">
      <c r="F472" s="186"/>
      <c r="G472" s="186"/>
      <c r="I472" s="186"/>
    </row>
    <row r="473" spans="5:9" ht="12.75">
      <c r="E473" s="186"/>
      <c r="F473" s="186"/>
      <c r="G473" s="186"/>
      <c r="I473" s="186"/>
    </row>
    <row r="475" spans="1:3" ht="12.75">
      <c r="A475" s="186"/>
      <c r="B475" s="186"/>
      <c r="C475" s="186"/>
    </row>
    <row r="476" spans="1:3" ht="12.75">
      <c r="A476" s="186"/>
      <c r="B476" s="186"/>
      <c r="C476" s="186"/>
    </row>
    <row r="478" spans="6:9" ht="12.75">
      <c r="F478" s="186"/>
      <c r="G478" s="186"/>
      <c r="I478" s="186"/>
    </row>
    <row r="479" spans="5:9" ht="12.75">
      <c r="E479" s="186"/>
      <c r="F479" s="186"/>
      <c r="G479" s="186"/>
      <c r="I479" s="186"/>
    </row>
    <row r="481" spans="1:3" ht="12.75">
      <c r="A481" s="186"/>
      <c r="B481" s="186"/>
      <c r="C481" s="186"/>
    </row>
    <row r="482" spans="1:3" ht="12.75">
      <c r="A482" s="186"/>
      <c r="B482" s="186"/>
      <c r="C482" s="186"/>
    </row>
    <row r="484" spans="3:5" ht="12.75">
      <c r="C484" s="185"/>
      <c r="D484" s="185"/>
      <c r="E484" s="185"/>
    </row>
    <row r="485" spans="3:5" ht="12.75">
      <c r="C485" s="185"/>
      <c r="D485" s="185"/>
      <c r="E485" s="185"/>
    </row>
    <row r="488" spans="3:5" ht="12.75">
      <c r="C488" s="185"/>
      <c r="D488" s="185"/>
      <c r="E488" s="185"/>
    </row>
    <row r="489" spans="3:5" ht="12.75">
      <c r="C489" s="185"/>
      <c r="D489" s="185"/>
      <c r="E489" s="185"/>
    </row>
    <row r="491" spans="3:5" ht="12.75">
      <c r="C491" s="185"/>
      <c r="D491" s="185"/>
      <c r="E491" s="185"/>
    </row>
    <row r="492" spans="3:5" ht="12.75">
      <c r="C492" s="185"/>
      <c r="D492" s="185"/>
      <c r="E492" s="185"/>
    </row>
    <row r="493" spans="3:5" ht="12.75">
      <c r="C493" s="185"/>
      <c r="D493" s="185"/>
      <c r="E493" s="185"/>
    </row>
    <row r="495" spans="3:5" ht="12.75">
      <c r="C495" s="185"/>
      <c r="D495" s="185"/>
      <c r="E495" s="185"/>
    </row>
    <row r="496" spans="3:5" ht="12.75">
      <c r="C496" s="185"/>
      <c r="D496" s="185"/>
      <c r="E496" s="185"/>
    </row>
    <row r="498" spans="3:5" ht="12.75">
      <c r="C498" s="185"/>
      <c r="D498" s="185"/>
      <c r="E498" s="185"/>
    </row>
    <row r="499" spans="3:5" ht="12.75">
      <c r="C499" s="185"/>
      <c r="D499" s="185"/>
      <c r="E499" s="185"/>
    </row>
    <row r="503" spans="3:5" ht="12.75">
      <c r="C503" s="185"/>
      <c r="D503" s="185"/>
      <c r="E503" s="185"/>
    </row>
    <row r="504" spans="3:5" ht="12.75">
      <c r="C504" s="185"/>
      <c r="D504" s="185"/>
      <c r="E504" s="185"/>
    </row>
    <row r="509" spans="3:5" ht="12.75">
      <c r="C509" s="185"/>
      <c r="D509" s="185"/>
      <c r="E509" s="185"/>
    </row>
    <row r="510" spans="3:5" ht="12.75">
      <c r="C510" s="185"/>
      <c r="D510" s="185"/>
      <c r="E510" s="185"/>
    </row>
    <row r="511" spans="3:5" ht="12.75">
      <c r="C511" s="185"/>
      <c r="D511" s="185"/>
      <c r="E511" s="185"/>
    </row>
    <row r="515" spans="3:5" ht="12.75">
      <c r="C515" s="185"/>
      <c r="D515" s="185"/>
      <c r="E515" s="185"/>
    </row>
    <row r="516" spans="3:5" ht="12.75">
      <c r="C516" s="185"/>
      <c r="D516" s="185"/>
      <c r="E516" s="185"/>
    </row>
    <row r="519" spans="3:5" ht="12.75">
      <c r="C519" s="185"/>
      <c r="D519" s="185"/>
      <c r="E519" s="185"/>
    </row>
    <row r="520" spans="3:5" ht="12.75">
      <c r="C520" s="185"/>
      <c r="D520" s="185"/>
      <c r="E520" s="185"/>
    </row>
    <row r="523" spans="3:5" ht="12.75">
      <c r="C523" s="185"/>
      <c r="D523" s="185"/>
      <c r="E523" s="185"/>
    </row>
    <row r="524" spans="3:5" ht="12.75">
      <c r="C524" s="185"/>
      <c r="D524" s="185"/>
      <c r="E524" s="185"/>
    </row>
    <row r="525" spans="3:5" ht="12.75">
      <c r="C525" s="185"/>
      <c r="D525" s="185"/>
      <c r="E525" s="185"/>
    </row>
    <row r="527" spans="3:5" ht="12.75">
      <c r="C527" s="185"/>
      <c r="D527" s="185"/>
      <c r="E527" s="185"/>
    </row>
    <row r="528" spans="3:5" ht="12.75">
      <c r="C528" s="185"/>
      <c r="D528" s="185"/>
      <c r="E528" s="185"/>
    </row>
    <row r="529" spans="3:5" ht="12.75">
      <c r="C529" s="185"/>
      <c r="D529" s="187"/>
      <c r="E529" s="185"/>
    </row>
    <row r="530" spans="3:5" ht="12.75">
      <c r="C530" s="185"/>
      <c r="D530" s="187"/>
      <c r="E530" s="185"/>
    </row>
    <row r="532" spans="3:5" ht="12.75">
      <c r="C532" s="185"/>
      <c r="D532" s="185"/>
      <c r="E532" s="185"/>
    </row>
    <row r="533" spans="3:5" ht="12.75">
      <c r="C533" s="185"/>
      <c r="D533" s="185"/>
      <c r="E533" s="185"/>
    </row>
    <row r="534" spans="3:5" ht="12.75">
      <c r="C534" s="185"/>
      <c r="D534" s="187"/>
      <c r="E534" s="185"/>
    </row>
    <row r="535" spans="3:5" ht="12.75">
      <c r="C535" s="185"/>
      <c r="D535" s="185"/>
      <c r="E535" s="185"/>
    </row>
    <row r="537" spans="3:5" ht="12.75">
      <c r="C537" s="185"/>
      <c r="D537" s="185"/>
      <c r="E537" s="185"/>
    </row>
    <row r="538" spans="3:5" ht="12.75">
      <c r="C538" s="185"/>
      <c r="D538" s="185"/>
      <c r="E538" s="185"/>
    </row>
    <row r="539" spans="3:5" ht="12.75">
      <c r="C539" s="185"/>
      <c r="D539" s="185"/>
      <c r="E539" s="185"/>
    </row>
    <row r="540" spans="3:5" ht="12.75">
      <c r="C540" s="185"/>
      <c r="D540" s="185"/>
      <c r="E540" s="185"/>
    </row>
    <row r="541" spans="3:5" ht="12.75">
      <c r="C541" s="185"/>
      <c r="D541" s="185"/>
      <c r="E541" s="185"/>
    </row>
    <row r="542" spans="3:5" ht="12.75">
      <c r="C542" s="185"/>
      <c r="D542" s="185"/>
      <c r="E542" s="185"/>
    </row>
    <row r="543" spans="3:5" ht="12.75">
      <c r="C543" s="185"/>
      <c r="D543" s="185"/>
      <c r="E543" s="185"/>
    </row>
    <row r="544" spans="3:5" ht="12.75">
      <c r="C544" s="185"/>
      <c r="D544" s="185"/>
      <c r="E544" s="185"/>
    </row>
    <row r="545" spans="3:5" ht="12.75">
      <c r="C545" s="185"/>
      <c r="D545" s="185"/>
      <c r="E545" s="185"/>
    </row>
    <row r="547" spans="3:5" ht="12.75">
      <c r="C547" s="185"/>
      <c r="D547" s="185"/>
      <c r="E547" s="185"/>
    </row>
    <row r="548" spans="3:5" ht="12.75">
      <c r="C548" s="185"/>
      <c r="D548" s="185"/>
      <c r="E548" s="185"/>
    </row>
    <row r="549" spans="3:5" ht="12.75">
      <c r="C549" s="185"/>
      <c r="D549" s="185"/>
      <c r="E549" s="185"/>
    </row>
    <row r="552" spans="3:5" ht="12.75">
      <c r="C552" s="185"/>
      <c r="D552" s="185"/>
      <c r="E552" s="185"/>
    </row>
    <row r="553" spans="3:5" ht="12.75">
      <c r="C553" s="185"/>
      <c r="D553" s="185"/>
      <c r="E553" s="185"/>
    </row>
    <row r="554" spans="3:5" ht="12.75">
      <c r="C554" s="185"/>
      <c r="D554" s="185"/>
      <c r="E554" s="185"/>
    </row>
    <row r="556" spans="3:5" ht="12.75">
      <c r="C556" s="185"/>
      <c r="D556" s="185"/>
      <c r="E556" s="185"/>
    </row>
    <row r="557" spans="3:5" ht="12.75">
      <c r="C557" s="185"/>
      <c r="D557" s="185"/>
      <c r="E557" s="185"/>
    </row>
    <row r="558" spans="3:5" ht="12.75">
      <c r="C558" s="185"/>
      <c r="D558" s="185"/>
      <c r="E558" s="185"/>
    </row>
    <row r="560" spans="3:5" ht="12.75">
      <c r="C560" s="185"/>
      <c r="D560" s="185"/>
      <c r="E560" s="185"/>
    </row>
    <row r="561" spans="3:5" ht="12.75">
      <c r="C561" s="185"/>
      <c r="D561" s="185"/>
      <c r="E561" s="185"/>
    </row>
    <row r="564" spans="3:5" ht="12.75">
      <c r="C564" s="185"/>
      <c r="D564" s="185"/>
      <c r="E564" s="185"/>
    </row>
    <row r="565" spans="3:5" ht="12.75">
      <c r="C565" s="185"/>
      <c r="D565" s="185"/>
      <c r="E565" s="185"/>
    </row>
    <row r="568" spans="3:5" ht="12.75">
      <c r="C568" s="185"/>
      <c r="D568" s="185"/>
      <c r="E568" s="185"/>
    </row>
    <row r="569" spans="3:5" ht="12.75">
      <c r="C569" s="185"/>
      <c r="D569" s="185"/>
      <c r="E569" s="185"/>
    </row>
    <row r="570" spans="3:5" ht="12.75">
      <c r="C570" s="185"/>
      <c r="D570" s="185"/>
      <c r="E570" s="185"/>
    </row>
    <row r="574" spans="3:5" ht="12.75">
      <c r="C574" s="185"/>
      <c r="D574" s="185"/>
      <c r="E574" s="185"/>
    </row>
    <row r="575" spans="3:5" ht="12.75">
      <c r="C575" s="185"/>
      <c r="D575" s="185"/>
      <c r="E575" s="185"/>
    </row>
    <row r="577" spans="3:5" ht="12.75">
      <c r="C577" s="185"/>
      <c r="D577" s="185"/>
      <c r="E577" s="185"/>
    </row>
    <row r="578" spans="3:5" ht="12.75">
      <c r="C578" s="185"/>
      <c r="D578" s="185"/>
      <c r="E578" s="185"/>
    </row>
    <row r="580" spans="3:5" ht="12.75">
      <c r="C580" s="185"/>
      <c r="D580" s="185"/>
      <c r="E580" s="185"/>
    </row>
    <row r="581" spans="3:5" ht="12.75">
      <c r="C581" s="185"/>
      <c r="D581" s="185"/>
      <c r="E581" s="185"/>
    </row>
    <row r="585" spans="6:9" ht="12.75">
      <c r="F585" s="186"/>
      <c r="G585" s="186"/>
      <c r="I585" s="186"/>
    </row>
    <row r="586" spans="1:3" ht="12.75">
      <c r="A586" s="186"/>
      <c r="B586" s="186"/>
      <c r="C586" s="186"/>
    </row>
    <row r="588" spans="3:5" ht="12.75">
      <c r="C588" s="185"/>
      <c r="D588" s="185"/>
      <c r="E588" s="185"/>
    </row>
    <row r="589" spans="3:5" ht="12.75">
      <c r="C589" s="185"/>
      <c r="D589" s="185"/>
      <c r="E589" s="185"/>
    </row>
    <row r="591" spans="3:5" ht="12.75">
      <c r="C591" s="185"/>
      <c r="D591" s="185"/>
      <c r="E591" s="185"/>
    </row>
    <row r="592" spans="3:5" ht="12.75">
      <c r="C592" s="185"/>
      <c r="D592" s="185"/>
      <c r="E592" s="185"/>
    </row>
    <row r="593" spans="3:5" ht="12.75">
      <c r="C593" s="185"/>
      <c r="D593" s="185"/>
      <c r="E593" s="185"/>
    </row>
    <row r="595" spans="3:5" ht="12.75">
      <c r="C595" s="185"/>
      <c r="D595" s="185"/>
      <c r="E595" s="185"/>
    </row>
    <row r="596" spans="3:5" ht="12.75">
      <c r="C596" s="185"/>
      <c r="D596" s="185"/>
      <c r="E596" s="185"/>
    </row>
    <row r="597" spans="3:5" ht="12.75">
      <c r="C597" s="185"/>
      <c r="D597" s="185"/>
      <c r="E597" s="185"/>
    </row>
    <row r="598" spans="6:9" ht="12.75">
      <c r="F598" s="186"/>
      <c r="G598" s="186"/>
      <c r="I598" s="186"/>
    </row>
    <row r="599" spans="1:3" ht="12.75">
      <c r="A599" s="186"/>
      <c r="B599" s="186"/>
      <c r="C599" s="186"/>
    </row>
    <row r="601" spans="3:5" ht="12.75">
      <c r="C601" s="185"/>
      <c r="D601" s="185"/>
      <c r="E601" s="185"/>
    </row>
    <row r="602" spans="3:5" ht="12.75">
      <c r="C602" s="185"/>
      <c r="D602" s="185"/>
      <c r="E602" s="185"/>
    </row>
    <row r="603" spans="3:5" ht="12.75">
      <c r="C603" s="185"/>
      <c r="D603" s="185"/>
      <c r="E603" s="185"/>
    </row>
    <row r="605" spans="3:5" ht="12.75">
      <c r="C605" s="185"/>
      <c r="D605" s="185"/>
      <c r="E605" s="185"/>
    </row>
    <row r="606" spans="3:5" ht="12.75">
      <c r="C606" s="185"/>
      <c r="D606" s="185"/>
      <c r="E606" s="185"/>
    </row>
    <row r="607" spans="6:9" ht="12.75">
      <c r="F607" s="186"/>
      <c r="G607" s="186"/>
      <c r="I607" s="186"/>
    </row>
    <row r="608" spans="5:9" ht="12.75">
      <c r="E608" s="186"/>
      <c r="F608" s="186"/>
      <c r="G608" s="186"/>
      <c r="I608" s="186"/>
    </row>
    <row r="610" spans="1:3" ht="12.75">
      <c r="A610" s="186"/>
      <c r="B610" s="186"/>
      <c r="C610" s="186"/>
    </row>
    <row r="611" spans="1:3" ht="12.75">
      <c r="A611" s="186"/>
      <c r="B611" s="186"/>
      <c r="C611" s="186"/>
    </row>
    <row r="613" spans="3:5" ht="12.75">
      <c r="C613" s="185"/>
      <c r="D613" s="185"/>
      <c r="E613" s="185"/>
    </row>
    <row r="614" spans="3:5" ht="12.75">
      <c r="C614" s="185"/>
      <c r="D614" s="185"/>
      <c r="E614" s="185"/>
    </row>
    <row r="616" spans="3:5" ht="12.75">
      <c r="C616" s="185"/>
      <c r="D616" s="185"/>
      <c r="E616" s="185"/>
    </row>
    <row r="617" spans="3:5" ht="12.75">
      <c r="C617" s="185"/>
      <c r="D617" s="185"/>
      <c r="E617" s="185"/>
    </row>
    <row r="619" spans="6:9" ht="12.75">
      <c r="F619" s="186"/>
      <c r="G619" s="186"/>
      <c r="I619" s="186"/>
    </row>
    <row r="620" spans="1:3" ht="12.75">
      <c r="A620" s="186"/>
      <c r="B620" s="186"/>
      <c r="C620" s="186"/>
    </row>
    <row r="622" spans="3:5" ht="12.75">
      <c r="C622" s="185"/>
      <c r="D622" s="185"/>
      <c r="E622" s="185"/>
    </row>
    <row r="623" spans="3:5" ht="12.75">
      <c r="C623" s="185"/>
      <c r="D623" s="185"/>
      <c r="E623" s="185"/>
    </row>
    <row r="625" spans="3:5" ht="12.75">
      <c r="C625" s="185"/>
      <c r="D625" s="185"/>
      <c r="E625" s="185"/>
    </row>
    <row r="626" spans="3:5" ht="12.75">
      <c r="C626" s="185"/>
      <c r="D626" s="185"/>
      <c r="E626" s="185"/>
    </row>
    <row r="628" spans="3:5" ht="12.75">
      <c r="C628" s="185"/>
      <c r="D628" s="185"/>
      <c r="E628" s="185"/>
    </row>
    <row r="629" spans="3:5" ht="12.75">
      <c r="C629" s="185"/>
      <c r="D629" s="185"/>
      <c r="E629" s="185"/>
    </row>
    <row r="632" spans="3:5" ht="12.75">
      <c r="C632" s="185"/>
      <c r="D632" s="185"/>
      <c r="E632" s="185"/>
    </row>
    <row r="633" spans="3:5" ht="12.75">
      <c r="C633" s="185"/>
      <c r="D633" s="185"/>
      <c r="E633" s="185"/>
    </row>
    <row r="639" spans="6:9" ht="12.75">
      <c r="F639" s="186"/>
      <c r="G639" s="186"/>
      <c r="I639" s="186"/>
    </row>
    <row r="640" spans="5:9" ht="12.75">
      <c r="E640" s="186"/>
      <c r="F640" s="186"/>
      <c r="G640" s="186"/>
      <c r="I640" s="186"/>
    </row>
    <row r="642" spans="1:3" ht="12.75">
      <c r="A642" s="186"/>
      <c r="B642" s="186"/>
      <c r="C642" s="186"/>
    </row>
    <row r="643" spans="1:3" ht="12.75">
      <c r="A643" s="186"/>
      <c r="B643" s="186"/>
      <c r="C643" s="186"/>
    </row>
    <row r="645" spans="3:5" ht="12.75">
      <c r="C645" s="185"/>
      <c r="D645" s="185"/>
      <c r="E645" s="185"/>
    </row>
    <row r="646" spans="3:5" ht="12.75">
      <c r="C646" s="185"/>
      <c r="D646" s="185"/>
      <c r="E646" s="185"/>
    </row>
    <row r="647" spans="3:5" ht="12.75">
      <c r="C647" s="185"/>
      <c r="D647" s="185"/>
      <c r="E647" s="185"/>
    </row>
    <row r="648" spans="3:5" ht="12.75">
      <c r="C648" s="185"/>
      <c r="D648" s="185"/>
      <c r="E648" s="185"/>
    </row>
    <row r="650" spans="3:5" ht="12.75">
      <c r="C650" s="185"/>
      <c r="D650" s="185"/>
      <c r="E650" s="185"/>
    </row>
    <row r="651" spans="3:5" ht="12.75">
      <c r="C651" s="185"/>
      <c r="D651" s="185"/>
      <c r="E651" s="185"/>
    </row>
    <row r="653" spans="3:5" ht="12.75">
      <c r="C653" s="185"/>
      <c r="D653" s="185"/>
      <c r="E653" s="185"/>
    </row>
    <row r="654" spans="3:5" ht="12.75">
      <c r="C654" s="185"/>
      <c r="D654" s="185"/>
      <c r="E654" s="185"/>
    </row>
    <row r="656" spans="3:5" ht="12.75">
      <c r="C656" s="185"/>
      <c r="D656" s="185"/>
      <c r="E656" s="185"/>
    </row>
    <row r="657" spans="3:5" ht="12.75">
      <c r="C657" s="185"/>
      <c r="D657" s="185"/>
      <c r="E657" s="185"/>
    </row>
    <row r="661" spans="3:5" ht="12.75">
      <c r="C661" s="185"/>
      <c r="D661" s="185"/>
      <c r="E661" s="185"/>
    </row>
    <row r="662" spans="3:5" ht="12.75">
      <c r="C662" s="185"/>
      <c r="D662" s="185"/>
      <c r="E662" s="185"/>
    </row>
    <row r="664" spans="3:5" ht="12.75">
      <c r="C664" s="185"/>
      <c r="D664" s="185"/>
      <c r="E664" s="185"/>
    </row>
    <row r="665" spans="3:5" ht="12.75">
      <c r="C665" s="185"/>
      <c r="D665" s="185"/>
      <c r="E665" s="185"/>
    </row>
    <row r="667" spans="3:5" ht="12.75">
      <c r="C667" s="185"/>
      <c r="D667" s="185"/>
      <c r="E667" s="185"/>
    </row>
    <row r="668" spans="3:5" ht="12.75">
      <c r="C668" s="185"/>
      <c r="D668" s="185"/>
      <c r="E668" s="185"/>
    </row>
    <row r="670" spans="3:5" ht="12.75">
      <c r="C670" s="185"/>
      <c r="D670" s="185"/>
      <c r="E670" s="185"/>
    </row>
    <row r="671" spans="3:5" ht="12.75">
      <c r="C671" s="185"/>
      <c r="D671" s="185"/>
      <c r="E671" s="185"/>
    </row>
    <row r="673" spans="3:5" ht="12.75">
      <c r="C673" s="185"/>
      <c r="D673" s="185"/>
      <c r="E673" s="185"/>
    </row>
    <row r="674" spans="3:5" ht="12.75">
      <c r="C674" s="185"/>
      <c r="D674" s="187"/>
      <c r="E674" s="185"/>
    </row>
    <row r="676" spans="3:5" ht="12.75">
      <c r="C676" s="185"/>
      <c r="D676" s="185"/>
      <c r="E676" s="185"/>
    </row>
    <row r="677" spans="3:5" ht="12.75">
      <c r="C677" s="185"/>
      <c r="D677" s="185"/>
      <c r="E677" s="185"/>
    </row>
    <row r="678" spans="3:5" ht="12.75">
      <c r="C678" s="185"/>
      <c r="D678" s="185"/>
      <c r="E678" s="185"/>
    </row>
    <row r="680" spans="3:5" ht="12.75">
      <c r="C680" s="185"/>
      <c r="D680" s="185"/>
      <c r="E680" s="185"/>
    </row>
    <row r="681" spans="3:5" ht="12.75">
      <c r="C681" s="185"/>
      <c r="D681" s="185"/>
      <c r="E681" s="185"/>
    </row>
    <row r="683" spans="3:5" ht="12.75">
      <c r="C683" s="185"/>
      <c r="D683" s="185"/>
      <c r="E683" s="185"/>
    </row>
    <row r="684" spans="3:5" ht="12.75">
      <c r="C684" s="185"/>
      <c r="D684" s="185"/>
      <c r="E684" s="185"/>
    </row>
    <row r="688" spans="6:9" ht="12.75">
      <c r="F688" s="186"/>
      <c r="G688" s="186"/>
      <c r="I688" s="186"/>
    </row>
    <row r="689" spans="1:3" ht="12.75">
      <c r="A689" s="186"/>
      <c r="B689" s="186"/>
      <c r="C689" s="186"/>
    </row>
    <row r="691" spans="6:9" ht="12.75">
      <c r="F691" s="186"/>
      <c r="G691" s="186"/>
      <c r="I691" s="186"/>
    </row>
    <row r="692" spans="1:3" ht="12.75">
      <c r="A692" s="186"/>
      <c r="B692" s="186"/>
      <c r="C692" s="186"/>
    </row>
    <row r="694" spans="3:5" ht="12.75">
      <c r="C694" s="185"/>
      <c r="D694" s="185"/>
      <c r="E694" s="185"/>
    </row>
    <row r="695" spans="3:5" ht="12.75">
      <c r="C695" s="185"/>
      <c r="D695" s="185"/>
      <c r="E695" s="185"/>
    </row>
    <row r="696" spans="3:5" ht="12.75">
      <c r="C696" s="185"/>
      <c r="D696" s="185"/>
      <c r="E696" s="185"/>
    </row>
    <row r="698" spans="3:5" ht="12.75">
      <c r="C698" s="185"/>
      <c r="D698" s="185"/>
      <c r="E698" s="185"/>
    </row>
    <row r="699" spans="3:5" ht="12.75">
      <c r="C699" s="185"/>
      <c r="D699" s="185"/>
      <c r="E699" s="185"/>
    </row>
    <row r="700" spans="3:5" ht="12.75">
      <c r="C700" s="185"/>
      <c r="D700" s="185"/>
      <c r="E700" s="185"/>
    </row>
    <row r="701" spans="3:5" ht="12.75">
      <c r="C701" s="185"/>
      <c r="D701" s="185"/>
      <c r="E701" s="185"/>
    </row>
    <row r="703" spans="3:5" ht="12.75">
      <c r="C703" s="185"/>
      <c r="D703" s="185"/>
      <c r="E703" s="185"/>
    </row>
    <row r="704" spans="3:5" ht="12.75">
      <c r="C704" s="185"/>
      <c r="D704" s="185"/>
      <c r="E704" s="185"/>
    </row>
    <row r="706" spans="3:5" ht="12.75">
      <c r="C706" s="185"/>
      <c r="D706" s="185"/>
      <c r="E706" s="185"/>
    </row>
    <row r="707" spans="3:5" ht="12.75">
      <c r="C707" s="185"/>
      <c r="D707" s="185"/>
      <c r="E707" s="185"/>
    </row>
    <row r="709" spans="3:5" ht="12.75">
      <c r="C709" s="185"/>
      <c r="D709" s="185"/>
      <c r="E709" s="185"/>
    </row>
    <row r="710" spans="3:5" ht="12.75">
      <c r="C710" s="185"/>
      <c r="D710" s="185"/>
      <c r="E710" s="185"/>
    </row>
    <row r="712" spans="3:5" ht="12.75">
      <c r="C712" s="185"/>
      <c r="D712" s="185"/>
      <c r="E712" s="185"/>
    </row>
    <row r="713" spans="3:5" ht="12.75">
      <c r="C713" s="185"/>
      <c r="D713" s="185"/>
      <c r="E713" s="185"/>
    </row>
    <row r="715" spans="3:5" ht="12.75">
      <c r="C715" s="185"/>
      <c r="D715" s="185"/>
      <c r="E715" s="185"/>
    </row>
    <row r="716" spans="3:5" ht="12.75">
      <c r="C716" s="185"/>
      <c r="D716" s="185"/>
      <c r="E716" s="185"/>
    </row>
    <row r="721" spans="3:5" ht="12.75">
      <c r="C721" s="185"/>
      <c r="D721" s="185"/>
      <c r="E721" s="185"/>
    </row>
    <row r="722" spans="3:5" ht="12.75">
      <c r="C722" s="185"/>
      <c r="D722" s="185"/>
      <c r="E722" s="185"/>
    </row>
    <row r="724" spans="6:9" ht="12.75">
      <c r="F724" s="186"/>
      <c r="G724" s="186"/>
      <c r="I724" s="186"/>
    </row>
    <row r="725" spans="5:9" ht="12.75">
      <c r="E725" s="186"/>
      <c r="F725" s="186"/>
      <c r="G725" s="186"/>
      <c r="I725" s="186"/>
    </row>
    <row r="727" spans="1:3" ht="12.75">
      <c r="A727" s="186"/>
      <c r="B727" s="186"/>
      <c r="C727" s="186"/>
    </row>
    <row r="728" spans="1:3" ht="12.75">
      <c r="A728" s="186"/>
      <c r="B728" s="186"/>
      <c r="C728" s="186"/>
    </row>
    <row r="730" spans="3:5" ht="12.75">
      <c r="C730" s="185"/>
      <c r="D730" s="185"/>
      <c r="E730" s="185"/>
    </row>
    <row r="731" spans="3:5" ht="12.75">
      <c r="C731" s="185"/>
      <c r="D731" s="185"/>
      <c r="E731" s="185"/>
    </row>
    <row r="732" spans="3:5" ht="12.75">
      <c r="C732" s="185"/>
      <c r="D732" s="185"/>
      <c r="E732" s="185"/>
    </row>
    <row r="734" spans="3:5" ht="12.75">
      <c r="C734" s="185"/>
      <c r="D734" s="185"/>
      <c r="E734" s="185"/>
    </row>
    <row r="735" spans="3:5" ht="12.75">
      <c r="C735" s="185"/>
      <c r="D735" s="185"/>
      <c r="E735" s="185"/>
    </row>
    <row r="737" spans="3:5" ht="12.75">
      <c r="C737" s="185"/>
      <c r="D737" s="185"/>
      <c r="E737" s="185"/>
    </row>
    <row r="738" spans="3:5" ht="12.75">
      <c r="C738" s="185"/>
      <c r="D738" s="185"/>
      <c r="E738" s="185"/>
    </row>
    <row r="741" spans="3:5" ht="12.75">
      <c r="C741" s="185"/>
      <c r="D741" s="185"/>
      <c r="E741" s="185"/>
    </row>
    <row r="742" spans="3:5" ht="12.75">
      <c r="C742" s="185"/>
      <c r="D742" s="185"/>
      <c r="E742" s="185"/>
    </row>
    <row r="744" spans="3:5" ht="12.75">
      <c r="C744" s="185"/>
      <c r="D744" s="185"/>
      <c r="E744" s="185"/>
    </row>
    <row r="745" spans="3:5" ht="12.75">
      <c r="C745" s="185"/>
      <c r="D745" s="185"/>
      <c r="E745" s="185"/>
    </row>
    <row r="746" spans="6:9" ht="12.75">
      <c r="F746" s="186"/>
      <c r="G746" s="186"/>
      <c r="I746" s="186"/>
    </row>
    <row r="747" spans="1:3" ht="12.75">
      <c r="A747" s="186"/>
      <c r="B747" s="186"/>
      <c r="C747" s="186"/>
    </row>
    <row r="749" spans="6:9" ht="12.75">
      <c r="F749" s="186"/>
      <c r="G749" s="186"/>
      <c r="I749" s="186"/>
    </row>
    <row r="750" spans="1:3" ht="12.75">
      <c r="A750" s="186"/>
      <c r="B750" s="186"/>
      <c r="C750" s="186"/>
    </row>
    <row r="752" spans="3:5" ht="12.75">
      <c r="C752" s="185"/>
      <c r="D752" s="185"/>
      <c r="E752" s="185"/>
    </row>
    <row r="753" spans="3:5" ht="12.75">
      <c r="C753" s="185"/>
      <c r="D753" s="185"/>
      <c r="E753" s="185"/>
    </row>
    <row r="757" spans="3:5" ht="12.75">
      <c r="C757" s="185"/>
      <c r="D757" s="185"/>
      <c r="E757" s="185"/>
    </row>
    <row r="758" spans="3:5" ht="12.75">
      <c r="C758" s="185"/>
      <c r="D758" s="185"/>
      <c r="E758" s="185"/>
    </row>
    <row r="759" spans="3:5" ht="12.75">
      <c r="C759" s="185"/>
      <c r="D759" s="185"/>
      <c r="E759" s="185"/>
    </row>
    <row r="760" spans="3:5" ht="12.75">
      <c r="C760" s="185"/>
      <c r="D760" s="185"/>
      <c r="E760" s="185"/>
    </row>
    <row r="761" spans="3:5" ht="12.75">
      <c r="C761" s="185"/>
      <c r="D761" s="185"/>
      <c r="E761" s="185"/>
    </row>
    <row r="762" spans="6:9" ht="12.75">
      <c r="F762" s="186"/>
      <c r="G762" s="186"/>
      <c r="I762" s="186"/>
    </row>
    <row r="763" spans="5:9" ht="12.75">
      <c r="E763" s="186"/>
      <c r="F763" s="186"/>
      <c r="G763" s="186"/>
      <c r="I763" s="186"/>
    </row>
    <row r="765" spans="1:3" ht="12.75">
      <c r="A765" s="186"/>
      <c r="B765" s="186"/>
      <c r="C765" s="186"/>
    </row>
    <row r="766" spans="1:3" ht="12.75">
      <c r="A766" s="186"/>
      <c r="B766" s="186"/>
      <c r="C766" s="186"/>
    </row>
    <row r="768" spans="3:5" ht="12.75">
      <c r="C768" s="185"/>
      <c r="D768" s="185"/>
      <c r="E768" s="185"/>
    </row>
    <row r="769" spans="3:5" ht="12.75">
      <c r="C769" s="185"/>
      <c r="D769" s="185"/>
      <c r="E769" s="185"/>
    </row>
    <row r="770" spans="3:5" ht="12.75">
      <c r="C770" s="185"/>
      <c r="D770" s="185"/>
      <c r="E770" s="185"/>
    </row>
    <row r="771" spans="3:5" ht="12.75">
      <c r="C771" s="185"/>
      <c r="D771" s="185"/>
      <c r="E771" s="185"/>
    </row>
    <row r="772" spans="3:5" ht="12.75">
      <c r="C772" s="185"/>
      <c r="D772" s="185"/>
      <c r="E772" s="185"/>
    </row>
    <row r="779" spans="6:9" ht="12.75">
      <c r="F779" s="186"/>
      <c r="G779" s="186"/>
      <c r="I779" s="186"/>
    </row>
    <row r="780" spans="1:3" ht="12.75">
      <c r="A780" s="186"/>
      <c r="B780" s="186"/>
      <c r="C780" s="186"/>
    </row>
    <row r="782" spans="6:9" ht="12.75">
      <c r="F782" s="186"/>
      <c r="G782" s="186"/>
      <c r="I782" s="186"/>
    </row>
    <row r="783" spans="1:3" ht="12.75">
      <c r="A783" s="186"/>
      <c r="B783" s="186"/>
      <c r="C783" s="186"/>
    </row>
    <row r="788" spans="3:5" ht="12.75">
      <c r="C788" s="185"/>
      <c r="D788" s="185"/>
      <c r="E788" s="185"/>
    </row>
    <row r="789" spans="3:5" ht="12.75">
      <c r="C789" s="185"/>
      <c r="D789" s="185"/>
      <c r="E789" s="185"/>
    </row>
    <row r="791" spans="3:5" ht="12.75">
      <c r="C791" s="185"/>
      <c r="D791" s="185"/>
      <c r="E791" s="185"/>
    </row>
    <row r="792" spans="3:5" ht="12.75">
      <c r="C792" s="185"/>
      <c r="D792" s="185"/>
      <c r="E792" s="185"/>
    </row>
    <row r="794" spans="6:9" ht="12.75">
      <c r="F794" s="186"/>
      <c r="G794" s="186"/>
      <c r="I794" s="186"/>
    </row>
    <row r="795" spans="5:9" ht="12.75">
      <c r="E795" s="186"/>
      <c r="F795" s="186"/>
      <c r="G795" s="186"/>
      <c r="I795" s="186"/>
    </row>
    <row r="797" spans="1:3" ht="12.75">
      <c r="A797" s="186"/>
      <c r="B797" s="186"/>
      <c r="C797" s="186"/>
    </row>
    <row r="798" spans="1:3" ht="12.75">
      <c r="A798" s="186"/>
      <c r="B798" s="186"/>
      <c r="C798" s="186"/>
    </row>
    <row r="800" spans="6:9" ht="12.75">
      <c r="F800" s="186"/>
      <c r="G800" s="186"/>
      <c r="I800" s="186"/>
    </row>
    <row r="801" spans="1:3" ht="12.75">
      <c r="A801" s="186"/>
      <c r="B801" s="186"/>
      <c r="C801" s="186"/>
    </row>
    <row r="803" spans="3:5" ht="12.75">
      <c r="C803" s="185"/>
      <c r="D803" s="185"/>
      <c r="E803" s="185"/>
    </row>
    <row r="804" spans="3:5" ht="12.75">
      <c r="C804" s="185"/>
      <c r="D804" s="185"/>
      <c r="E804" s="185"/>
    </row>
    <row r="805" spans="3:5" ht="12.75">
      <c r="C805" s="185"/>
      <c r="D805" s="185"/>
      <c r="E805" s="185"/>
    </row>
    <row r="806" spans="3:5" ht="12.75">
      <c r="C806" s="185"/>
      <c r="D806" s="185"/>
      <c r="E806" s="185"/>
    </row>
    <row r="807" spans="6:9" ht="12.75">
      <c r="F807" s="186"/>
      <c r="G807" s="186"/>
      <c r="I807" s="186"/>
    </row>
    <row r="808" spans="5:9" ht="12.75">
      <c r="E808" s="186"/>
      <c r="F808" s="186"/>
      <c r="G808" s="186"/>
      <c r="I808" s="186"/>
    </row>
    <row r="810" spans="1:3" ht="12.75">
      <c r="A810" s="186"/>
      <c r="B810" s="186"/>
      <c r="C810" s="186"/>
    </row>
    <row r="811" spans="1:3" ht="12.75">
      <c r="A811" s="186"/>
      <c r="B811" s="186"/>
      <c r="C811" s="186"/>
    </row>
    <row r="815" spans="6:9" ht="12.75">
      <c r="F815" s="186"/>
      <c r="G815" s="186"/>
      <c r="I815" s="186"/>
    </row>
    <row r="816" spans="5:9" ht="12.75">
      <c r="E816" s="186"/>
      <c r="F816" s="186"/>
      <c r="G816" s="186"/>
      <c r="I816" s="186"/>
    </row>
    <row r="818" spans="1:3" ht="12.75">
      <c r="A818" s="186"/>
      <c r="B818" s="186"/>
      <c r="C818" s="186"/>
    </row>
    <row r="819" spans="1:3" ht="12.75">
      <c r="A819" s="186"/>
      <c r="B819" s="186"/>
      <c r="C819" s="186"/>
    </row>
    <row r="821" spans="3:5" ht="12.75">
      <c r="C821" s="185"/>
      <c r="D821" s="185"/>
      <c r="E821" s="185"/>
    </row>
    <row r="822" spans="3:5" ht="12.75">
      <c r="C822" s="185"/>
      <c r="D822" s="185"/>
      <c r="E822" s="185"/>
    </row>
    <row r="823" spans="3:5" ht="12.75">
      <c r="C823" s="185"/>
      <c r="D823" s="185"/>
      <c r="E823" s="185"/>
    </row>
    <row r="825" spans="3:5" ht="12.75">
      <c r="C825" s="185"/>
      <c r="D825" s="185"/>
      <c r="E825" s="185"/>
    </row>
    <row r="826" spans="3:5" ht="12.75">
      <c r="C826" s="185"/>
      <c r="D826" s="185"/>
      <c r="E826" s="185"/>
    </row>
    <row r="827" spans="3:5" ht="12.75">
      <c r="C827" s="185"/>
      <c r="D827" s="185"/>
      <c r="E827" s="185"/>
    </row>
    <row r="829" spans="3:5" ht="12.75">
      <c r="C829" s="185"/>
      <c r="D829" s="185"/>
      <c r="E829" s="185"/>
    </row>
    <row r="830" spans="3:5" ht="12.75">
      <c r="C830" s="185"/>
      <c r="D830" s="185"/>
      <c r="E830" s="185"/>
    </row>
    <row r="832" spans="3:5" ht="12.75">
      <c r="C832" s="185"/>
      <c r="D832" s="185"/>
      <c r="E832" s="185"/>
    </row>
    <row r="833" spans="3:5" ht="12.75">
      <c r="C833" s="185"/>
      <c r="D833" s="185"/>
      <c r="E833" s="185"/>
    </row>
    <row r="834" spans="3:5" ht="12.75">
      <c r="C834" s="185"/>
      <c r="D834" s="185"/>
      <c r="E834" s="185"/>
    </row>
    <row r="835" spans="6:9" ht="12.75">
      <c r="F835" s="186"/>
      <c r="G835" s="186"/>
      <c r="I835" s="186"/>
    </row>
    <row r="836" spans="5:9" ht="12.75">
      <c r="E836" s="186"/>
      <c r="F836" s="186"/>
      <c r="G836" s="186"/>
      <c r="I836" s="186"/>
    </row>
    <row r="838" spans="1:3" ht="12.75">
      <c r="A838" s="186"/>
      <c r="B838" s="186"/>
      <c r="C838" s="186"/>
    </row>
    <row r="839" spans="1:3" ht="12.75">
      <c r="A839" s="186"/>
      <c r="B839" s="186"/>
      <c r="C839" s="186"/>
    </row>
    <row r="841" spans="3:5" ht="12.75">
      <c r="C841" s="185"/>
      <c r="D841" s="185"/>
      <c r="E841" s="185"/>
    </row>
    <row r="842" spans="3:5" ht="12.75">
      <c r="C842" s="185"/>
      <c r="D842" s="185"/>
      <c r="E842" s="185"/>
    </row>
    <row r="843" spans="3:5" ht="12.75">
      <c r="C843" s="185"/>
      <c r="D843" s="185"/>
      <c r="E843" s="185"/>
    </row>
    <row r="844" spans="3:5" ht="12.75">
      <c r="C844" s="185"/>
      <c r="D844" s="185"/>
      <c r="E844" s="185"/>
    </row>
    <row r="846" spans="3:5" ht="12.75">
      <c r="C846" s="185"/>
      <c r="D846" s="185"/>
      <c r="E846" s="185"/>
    </row>
    <row r="847" spans="3:5" ht="12.75">
      <c r="C847" s="185"/>
      <c r="D847" s="185"/>
      <c r="E847" s="185"/>
    </row>
    <row r="848" spans="3:5" ht="12.75">
      <c r="C848" s="185"/>
      <c r="D848" s="185"/>
      <c r="E848" s="185"/>
    </row>
    <row r="850" spans="6:9" ht="12.75">
      <c r="F850" s="186"/>
      <c r="G850" s="186"/>
      <c r="I850" s="186"/>
    </row>
    <row r="851" spans="5:9" ht="12.75">
      <c r="E851" s="186"/>
      <c r="F851" s="186"/>
      <c r="G851" s="186"/>
      <c r="I851" s="186"/>
    </row>
    <row r="855" ht="12.75">
      <c r="A855" s="186"/>
    </row>
    <row r="856" spans="1:3" ht="12.75">
      <c r="A856" s="186"/>
      <c r="B856" s="186"/>
      <c r="C856" s="186"/>
    </row>
    <row r="857" spans="1:3" ht="12.75">
      <c r="A857" s="186"/>
      <c r="B857" s="186"/>
      <c r="C857" s="186"/>
    </row>
    <row r="859" spans="3:5" ht="12.75">
      <c r="C859" s="185"/>
      <c r="D859" s="185"/>
      <c r="E859" s="185"/>
    </row>
    <row r="860" spans="3:5" ht="12.75">
      <c r="C860" s="185"/>
      <c r="D860" s="185"/>
      <c r="E860" s="185"/>
    </row>
    <row r="861" spans="6:9" ht="12.75">
      <c r="F861" s="186"/>
      <c r="G861" s="186"/>
      <c r="I861" s="186"/>
    </row>
    <row r="862" spans="1:3" ht="12.75">
      <c r="A862" s="186"/>
      <c r="B862" s="186"/>
      <c r="C862" s="186"/>
    </row>
    <row r="864" spans="6:9" ht="12.75">
      <c r="F864" s="186"/>
      <c r="G864" s="186"/>
      <c r="I864" s="186"/>
    </row>
    <row r="865" spans="1:3" ht="12.75">
      <c r="A865" s="186"/>
      <c r="B865" s="186"/>
      <c r="C865" s="186"/>
    </row>
    <row r="867" spans="3:5" ht="12.75">
      <c r="C867" s="185"/>
      <c r="D867" s="185"/>
      <c r="E867" s="185"/>
    </row>
    <row r="868" spans="3:5" ht="12.75">
      <c r="C868" s="185"/>
      <c r="D868" s="185"/>
      <c r="E868" s="185"/>
    </row>
    <row r="869" spans="6:9" ht="12.75">
      <c r="F869" s="186"/>
      <c r="G869" s="186"/>
      <c r="I869" s="186"/>
    </row>
    <row r="870" spans="5:9" ht="12.75">
      <c r="E870" s="186"/>
      <c r="F870" s="186"/>
      <c r="G870" s="186"/>
      <c r="I870" s="186"/>
    </row>
    <row r="871" spans="5:9" ht="12.75">
      <c r="E871" s="186"/>
      <c r="G871" s="186"/>
      <c r="I871" s="186"/>
    </row>
    <row r="873" spans="1:3" ht="12.75">
      <c r="A873" s="186"/>
      <c r="B873" s="186"/>
      <c r="C873" s="186"/>
    </row>
    <row r="874" spans="1:3" ht="12.75">
      <c r="A874" s="186"/>
      <c r="B874" s="186"/>
      <c r="C874" s="186"/>
    </row>
    <row r="876" spans="3:5" ht="12.75">
      <c r="C876" s="185"/>
      <c r="D876" s="185"/>
      <c r="E876" s="185"/>
    </row>
    <row r="877" spans="3:5" ht="12.75">
      <c r="C877" s="185"/>
      <c r="D877" s="185"/>
      <c r="E877" s="185"/>
    </row>
    <row r="878" spans="6:9" ht="12.75">
      <c r="F878" s="186"/>
      <c r="G878" s="186"/>
      <c r="I878" s="186"/>
    </row>
    <row r="879" spans="1:3" ht="12.75">
      <c r="A879" s="186"/>
      <c r="B879" s="186"/>
      <c r="C879" s="186"/>
    </row>
    <row r="881" spans="6:9" ht="12.75">
      <c r="F881" s="186"/>
      <c r="G881" s="186"/>
      <c r="I881" s="186"/>
    </row>
    <row r="882" spans="1:3" ht="12.75">
      <c r="A882" s="186"/>
      <c r="B882" s="186"/>
      <c r="C882" s="186"/>
    </row>
    <row r="884" spans="6:9" ht="12.75">
      <c r="F884" s="186"/>
      <c r="G884" s="186"/>
      <c r="I884" s="186"/>
    </row>
    <row r="885" spans="5:9" ht="12.75">
      <c r="E885" s="186"/>
      <c r="F885" s="186"/>
      <c r="G885" s="186"/>
      <c r="I885" s="186"/>
    </row>
    <row r="886" spans="5:9" ht="12.75">
      <c r="E886" s="186"/>
      <c r="G886" s="186"/>
      <c r="I886" s="186"/>
    </row>
    <row r="888" spans="5:9" ht="12.75">
      <c r="E888" s="186"/>
      <c r="G888" s="186"/>
      <c r="I888" s="186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stomatolog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Přemek Landa</dc:creator>
  <cp:keywords/>
  <dc:description/>
  <cp:lastModifiedBy>Mgr. Lucie Vlková</cp:lastModifiedBy>
  <dcterms:created xsi:type="dcterms:W3CDTF">2007-09-17T09:40:34Z</dcterms:created>
  <dcterms:modified xsi:type="dcterms:W3CDTF">2016-03-08T10:23:59Z</dcterms:modified>
  <cp:category/>
  <cp:version/>
  <cp:contentType/>
  <cp:contentStatus/>
</cp:coreProperties>
</file>