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45" windowWidth="14220" windowHeight="9345" firstSheet="3" activeTab="4"/>
  </bookViews>
  <sheets>
    <sheet name="Rekapitulace stavby " sheetId="1" r:id="rId1"/>
    <sheet name="KRYCÍ LIST OBJEKTU 0001" sheetId="2" r:id="rId2"/>
    <sheet name="ROZPOČET OBJEKTU 0001" sheetId="3" r:id="rId3"/>
    <sheet name="KRYCÍ LIST OBJEKTU 0002" sheetId="4" r:id="rId4"/>
    <sheet name="ROZPOČET OBJEKTU 0002" sheetId="5" r:id="rId5"/>
  </sheets>
  <definedNames>
    <definedName name="DATABASE" localSheetId="2">'ROZPOČET OBJEKTU 0001'!$A$9:$H$9</definedName>
    <definedName name="DATABASE" localSheetId="4">'ROZPOČET OBJEKTU 0002'!$A$9:$H$9</definedName>
    <definedName name="_xlnm.Print_Titles" localSheetId="2">'ROZPOČET OBJEKTU 0001'!$7:$8</definedName>
    <definedName name="_xlnm.Print_Titles" localSheetId="4">'ROZPOČET OBJEKTU 0002'!$7:$8</definedName>
  </definedNames>
  <calcPr fullCalcOnLoad="1"/>
</workbook>
</file>

<file path=xl/sharedStrings.xml><?xml version="1.0" encoding="utf-8"?>
<sst xmlns="http://schemas.openxmlformats.org/spreadsheetml/2006/main" count="548" uniqueCount="275">
  <si>
    <t>MJ</t>
  </si>
  <si>
    <t>Kč</t>
  </si>
  <si>
    <t>A</t>
  </si>
  <si>
    <t>KRYCÍ LIST ROZPOČTU</t>
  </si>
  <si>
    <t>Název stavby</t>
  </si>
  <si>
    <t>JKSO</t>
  </si>
  <si>
    <t/>
  </si>
  <si>
    <t>Název objektu</t>
  </si>
  <si>
    <t>EČO</t>
  </si>
  <si>
    <t>Název části</t>
  </si>
  <si>
    <t>Místo</t>
  </si>
  <si>
    <t>IČO</t>
  </si>
  <si>
    <t xml:space="preserve"> </t>
  </si>
  <si>
    <t>Objednavatel</t>
  </si>
  <si>
    <t>Projektant</t>
  </si>
  <si>
    <t>Zhotovitel</t>
  </si>
  <si>
    <t>Rozpočet číslo</t>
  </si>
  <si>
    <t>Zpracoval</t>
  </si>
  <si>
    <t>Dne</t>
  </si>
  <si>
    <t>Položek</t>
  </si>
  <si>
    <t>Landa</t>
  </si>
  <si>
    <t>Měrné a účelové jednotky</t>
  </si>
  <si>
    <t>Počet</t>
  </si>
  <si>
    <t>Náklady / 1 m.j.</t>
  </si>
  <si>
    <t xml:space="preserve">  Rozpočtové náklady v  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</si>
  <si>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</si>
  <si>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</si>
  <si>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</si>
  <si>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</si>
  <si>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</si>
  <si>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</si>
  <si>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</si>
  <si>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</si>
  <si>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</si>
  <si>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</si>
  <si>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</si>
  <si>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</si>
  <si>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</si>
  <si>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</si>
  <si>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</si>
  <si>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</si>
  <si>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</si>
  <si>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</si>
  <si>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</si>
  <si>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 ř. 1-6 )</t>
  </si>
  <si>
    <t>DN ( ř. 8-11 )</t>
  </si>
  <si>
    <t>NUS ( ř. 13-18 )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</si>
  <si>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</si>
  <si>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</si>
  <si>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</si>
  <si>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</si>
  <si>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</si>
  <si>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</si>
  <si>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</si>
  <si>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</si>
  <si>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</si>
  <si>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(ř.23-25)</t>
  </si>
  <si>
    <t>E</t>
  </si>
  <si>
    <t>Přípočty a odpočty</t>
  </si>
  <si>
    <t>Dodávky objednavatele</t>
  </si>
  <si>
    <t>Klouzavá doložka</t>
  </si>
  <si>
    <t>Zvýhodnění + -</t>
  </si>
  <si>
    <t>ROZPOČET</t>
  </si>
  <si>
    <t>STAVBA:</t>
  </si>
  <si>
    <t xml:space="preserve">JKSO : </t>
  </si>
  <si>
    <t>Objekt :</t>
  </si>
  <si>
    <t xml:space="preserve">EČO : </t>
  </si>
  <si>
    <t xml:space="preserve">Objednavatel : </t>
  </si>
  <si>
    <t>Zpracoval :</t>
  </si>
  <si>
    <t xml:space="preserve">Zhotovitel : </t>
  </si>
  <si>
    <t xml:space="preserve">Datum : </t>
  </si>
  <si>
    <t>P.Č.</t>
  </si>
  <si>
    <t>KCN</t>
  </si>
  <si>
    <t>Kód položky</t>
  </si>
  <si>
    <t>Popis položky</t>
  </si>
  <si>
    <t>Množství celkem</t>
  </si>
  <si>
    <t>Cena jednotková</t>
  </si>
  <si>
    <t>Cena celkem</t>
  </si>
  <si>
    <t>Figura</t>
  </si>
  <si>
    <t>Výkaz výměr</t>
  </si>
  <si>
    <t>DIČ</t>
  </si>
  <si>
    <t>003-LEŠENÍ</t>
  </si>
  <si>
    <t>949101111</t>
  </si>
  <si>
    <t>LEŠENÍ POMOCNÉ POZEM STAVBY V 1,9M</t>
  </si>
  <si>
    <t>M2</t>
  </si>
  <si>
    <t>003</t>
  </si>
  <si>
    <t>941941041</t>
  </si>
  <si>
    <t>MTŽ LEŠENÍ 1 ŘAD S PODL Š1,2M H10M</t>
  </si>
  <si>
    <t>941941291</t>
  </si>
  <si>
    <t>PŘÍPL ZKD MĚS POUŽ LEŠ K CENĚ 1041</t>
  </si>
  <si>
    <t>944711112</t>
  </si>
  <si>
    <t>MTŽ ZÁCHYTNÁ STŘÍŠKA Š -2M</t>
  </si>
  <si>
    <t>M</t>
  </si>
  <si>
    <t>944711212</t>
  </si>
  <si>
    <t>PŘÍPL ZKD DEN LEŠENÍ K 94471-1112</t>
  </si>
  <si>
    <t>941941841</t>
  </si>
  <si>
    <t>DMTŽ LEŠENÍ 1 ŘAD S PODL Š1,2M H10M</t>
  </si>
  <si>
    <t>944711812</t>
  </si>
  <si>
    <t>DMTŽ ZÁCHYTNÁ STŘÍŠKA Š -2M</t>
  </si>
  <si>
    <t>003-LEŠENÍ CELKEM</t>
  </si>
  <si>
    <t>011-BĚŽNÉ STAVEBNÍ PRÁCE</t>
  </si>
  <si>
    <t>629991001</t>
  </si>
  <si>
    <t>ZAKRYTÍ PODÉLNÁ PLOCHA FÓLIE</t>
  </si>
  <si>
    <t>011</t>
  </si>
  <si>
    <t>629991012</t>
  </si>
  <si>
    <t>ZAKRYTÍ OTVOR FÓLIE NA LIŠTU</t>
  </si>
  <si>
    <t>622143004</t>
  </si>
  <si>
    <t>MTŽ OMÍTKOVÝ ZAČIŠŤOVACÍ PROFIL</t>
  </si>
  <si>
    <t>590515170</t>
  </si>
  <si>
    <t>PROFIL ZAČIŠŤOVACÍ OKENNÍ 6MMM</t>
  </si>
  <si>
    <t>622131121</t>
  </si>
  <si>
    <t>PENETRACE ASN VNĚ STĚNA RUČNĚ</t>
  </si>
  <si>
    <t>622521011</t>
  </si>
  <si>
    <t>SILIKÁT ZRN OMÍTKA 1,5MM VNĚ STĚNA</t>
  </si>
  <si>
    <t>998018002</t>
  </si>
  <si>
    <t>PŘESUN HMOT RUČNÍ BUDOVA V -12M</t>
  </si>
  <si>
    <t>T</t>
  </si>
  <si>
    <t>011-BĚŽNÉ STAVEBNÍ PRÁCE CELKEM</t>
  </si>
  <si>
    <t>013-BOURÁNÍ KONSTRUKCÍ</t>
  </si>
  <si>
    <t>968061113</t>
  </si>
  <si>
    <t>VYVĚŠENÍ DŘ KŘÍD OKEN &gt;1,5M2</t>
  </si>
  <si>
    <t>KUS</t>
  </si>
  <si>
    <t>013</t>
  </si>
  <si>
    <t>968062375</t>
  </si>
  <si>
    <t>VYB OKEN+KŘ RÁM DŘ ZDVOJ -2M2</t>
  </si>
  <si>
    <t>968062376</t>
  </si>
  <si>
    <t>VYB OKEN+KŘ RÁM DŘ ZDVOJ -4M2</t>
  </si>
  <si>
    <t>978015291</t>
  </si>
  <si>
    <t>OTLUČ OMÍTKY VEN MV,MVC 1-4ST 100%</t>
  </si>
  <si>
    <t>979011111</t>
  </si>
  <si>
    <t>SVIS DOPRAVA SUTI PRVÉ PODLAŽÍ</t>
  </si>
  <si>
    <t>979082111</t>
  </si>
  <si>
    <t>VNITROSTAV DOPRAVA SUTI DO 10M</t>
  </si>
  <si>
    <t>979082121</t>
  </si>
  <si>
    <t>VNITROSTAV DOPRAVA SUTI ZKD 5M</t>
  </si>
  <si>
    <t>979081111</t>
  </si>
  <si>
    <t>ODVOZ SUTI NA SKLÁDKU DO 1KM</t>
  </si>
  <si>
    <t>979081121</t>
  </si>
  <si>
    <t>ODVOZ SUTI NA SKLÁDKU ZKD 1KM</t>
  </si>
  <si>
    <t>979098204</t>
  </si>
  <si>
    <t>SKLÁDKOVNÉ SKLO</t>
  </si>
  <si>
    <t>979098232</t>
  </si>
  <si>
    <t>SKLÁDKOVNÉ NETŘÍDĚNÝ STAVEBNÍ ODPAD</t>
  </si>
  <si>
    <t>013-BOURÁNÍ KONSTRUKCÍ CELKEM</t>
  </si>
  <si>
    <t>HSV  CELKEM</t>
  </si>
  <si>
    <t>764-KONSTRUKCE KLEMPÍŘSKÉ</t>
  </si>
  <si>
    <t>998764102</t>
  </si>
  <si>
    <t>PŘESUN HMOT KLEMPÍŘ KCE OBJEKT V -12M</t>
  </si>
  <si>
    <t>764</t>
  </si>
  <si>
    <t>764410850</t>
  </si>
  <si>
    <t>DMTŽ OPLECH PARAPETU RŠ -330</t>
  </si>
  <si>
    <t>764410920</t>
  </si>
  <si>
    <t>OPR PZ OPLECHOVÁNÍ PARAPETŮ RŠ150</t>
  </si>
  <si>
    <t>764-KONSTRUKCE KLEMPÍŘSKÉ CELKEM</t>
  </si>
  <si>
    <t>766-KONSTRUKCE TRUHLÁŘSKÉ - MONTÁŽ</t>
  </si>
  <si>
    <t>766621001</t>
  </si>
  <si>
    <t>DOD+MTŽ OKNA A BALK.DVEŘE PLASTOVÉ - CELKEM</t>
  </si>
  <si>
    <t>766</t>
  </si>
  <si>
    <t>766691610</t>
  </si>
  <si>
    <t>MTŽ LIŠTY VEN,VNI DŘ/AL/PLAST S PODTMELENÍM</t>
  </si>
  <si>
    <t>590712060</t>
  </si>
  <si>
    <t>LIŠTA KRYCÍ PLASTOVÁ 50 MM, BÍLÁ</t>
  </si>
  <si>
    <t>766492100</t>
  </si>
  <si>
    <t>MTŽ OBLOŽENÍ OSTĚNÍ</t>
  </si>
  <si>
    <t>607215600</t>
  </si>
  <si>
    <t>DESKA DŘTŘ LAMINOVANÁ BÍLÁ T18 MM</t>
  </si>
  <si>
    <t>766496100</t>
  </si>
  <si>
    <t>DÝHOVÁNÍ HRAN Š-2CM</t>
  </si>
  <si>
    <t>283421600</t>
  </si>
  <si>
    <t>HRANA PLASTOVÁ NARÁŽECÍ 18MM</t>
  </si>
  <si>
    <t>998766102</t>
  </si>
  <si>
    <t>PŘESUN HMOT TRUHLÁŘ KCE OBJEKT V -12M</t>
  </si>
  <si>
    <t>766441811</t>
  </si>
  <si>
    <t>DMTŽ PARAPET DESKA Š -30CM DL -1M</t>
  </si>
  <si>
    <t>766441821</t>
  </si>
  <si>
    <t>DMTŽ PARAPET DESKA Š -30CM DL 1M-</t>
  </si>
  <si>
    <t>766692911</t>
  </si>
  <si>
    <t>VÝMĚNA DŘEV PARAPET Š-30CM DL -1,0M</t>
  </si>
  <si>
    <t>766692912</t>
  </si>
  <si>
    <t>VÝMĚNA DŘEV PARAPET Š-30CM DL -1,6M</t>
  </si>
  <si>
    <t>766692913</t>
  </si>
  <si>
    <t>VÝMĚNA DŘEV PARAPET Š-30CM DL -2,6M</t>
  </si>
  <si>
    <t>766692914</t>
  </si>
  <si>
    <t>VÝMĚNA DŘEV PARAPET Š-30CM D 2,6-M</t>
  </si>
  <si>
    <t>607941010</t>
  </si>
  <si>
    <t>DESKY PARAPETNÍ POSTFORMING 200MM</t>
  </si>
  <si>
    <t>607941200</t>
  </si>
  <si>
    <t>KONCOVKA PVC K PARAPETŮM 200MM</t>
  </si>
  <si>
    <t>766-KONSTRUKCE TRUHLÁŘSKÉ - MONTÁŽ CELKEM</t>
  </si>
  <si>
    <t>784-MALBY A TAPETOVÁNÍ</t>
  </si>
  <si>
    <t>784121001</t>
  </si>
  <si>
    <t>OŠKRABÁNÍ MALBY V MÍSNOSTECH VÝŠKY DO 3,80M</t>
  </si>
  <si>
    <t>784</t>
  </si>
  <si>
    <t>784171001</t>
  </si>
  <si>
    <t>OLEPOVÁNÍ VNITŘ PLOCH PÁSKOU V MÍSTN V -3,8M</t>
  </si>
  <si>
    <t>784171121</t>
  </si>
  <si>
    <t>ZAKRYTÍ VNITŘNÍCH PLOCH,KONSTR,PRVKŮ V -3,8M</t>
  </si>
  <si>
    <t>784211103</t>
  </si>
  <si>
    <t>DVOJNÁS BÍLÉ MALBY ZE SMĚSÍ ZA MOKRA VÝB -3,8</t>
  </si>
  <si>
    <t>784-MALBY A TAPETOVÁNÍ CELKEM</t>
  </si>
  <si>
    <t>787-ZASKLÍVÁNÍ</t>
  </si>
  <si>
    <t>787600802</t>
  </si>
  <si>
    <t>VYSKLENÍ OKNO/DVEŘE PLOCHÉ -3M2</t>
  </si>
  <si>
    <t>787</t>
  </si>
  <si>
    <t>787-ZASKLÍVÁNÍ CELKEM</t>
  </si>
  <si>
    <t>PSV  CELKEM</t>
  </si>
  <si>
    <t>OBJEKT Celkem bez DPH</t>
  </si>
  <si>
    <t>VÝMĚNA OKEN</t>
  </si>
  <si>
    <t>STACIONÁŘ PRO ZDRAVOTNĚ OSLABENÉ A TĚLESNĚ POSTIŽENÉ, KRYBLICKÁ 423, TRUTNOV</t>
  </si>
  <si>
    <t>TRUTNOV - KRYBLICE</t>
  </si>
  <si>
    <t>MĚSTO TRUTNOV</t>
  </si>
  <si>
    <t>DRUPOS TRUTNOV</t>
  </si>
  <si>
    <t>MONTÁŽE CELKEM</t>
  </si>
  <si>
    <t>M155-Elektromontáže CELKEM</t>
  </si>
  <si>
    <t>TRUBKY ALMG3 1/2TVRDÉ D18X1MM</t>
  </si>
  <si>
    <t>194312400</t>
  </si>
  <si>
    <t>155</t>
  </si>
  <si>
    <t>2/M</t>
  </si>
  <si>
    <t>MTŽ TRUBKA PAN ZÁV TUHÁ POD OM 13,5</t>
  </si>
  <si>
    <t>210010051</t>
  </si>
  <si>
    <t>1/P</t>
  </si>
  <si>
    <t>M155-Elektromontáže</t>
  </si>
  <si>
    <t>PŘESUN HMOT ZASKLENÍ OBJEKT V -12M</t>
  </si>
  <si>
    <t>998787102</t>
  </si>
  <si>
    <t>12/P</t>
  </si>
  <si>
    <t>FOLIE BEZPEČNOSTNÍ OCHRANNÁ SC 7</t>
  </si>
  <si>
    <t>634790180</t>
  </si>
  <si>
    <t>11/M</t>
  </si>
  <si>
    <t>MONTÁŽ NA SKLO FÓLIE BEZPEČNOSTNÍ</t>
  </si>
  <si>
    <t>787911111</t>
  </si>
  <si>
    <t>10/P</t>
  </si>
  <si>
    <t>786ČALOUNICKÉ ÚPRAVY CELKEM</t>
  </si>
  <si>
    <t>PŘESUN HMOT ČALOUNÍCI OBJEKT V -12M</t>
  </si>
  <si>
    <t>998786102</t>
  </si>
  <si>
    <t>786</t>
  </si>
  <si>
    <t>9/P</t>
  </si>
  <si>
    <t>ROLETA TEXTIL.CELOSTÍNÍCÍ VNITŘ OVL. ŘETÍZEK</t>
  </si>
  <si>
    <t>611243640</t>
  </si>
  <si>
    <t>8/M</t>
  </si>
  <si>
    <t>MTŽ ROLETA TEXTIL / UMĚLÁ TKANINA</t>
  </si>
  <si>
    <t>786612200</t>
  </si>
  <si>
    <t>7/P</t>
  </si>
  <si>
    <t>SÍŤ OCHRANNÁ PROTI HMYZU S RÁMEM</t>
  </si>
  <si>
    <t>709212100</t>
  </si>
  <si>
    <t>6/M</t>
  </si>
  <si>
    <t>MTŽ SÍTĚ PROTI HMYZU NA OKNO PLASTOVÉ</t>
  </si>
  <si>
    <t>786626121</t>
  </si>
  <si>
    <t>5/P</t>
  </si>
  <si>
    <t>786ČALOUNICKÉ ÚPRAVY</t>
  </si>
  <si>
    <t>767-KOVOVÉ DOPLŇKOVÉ KONSTRUKCE CELKEM</t>
  </si>
  <si>
    <t>ÚPRAVA-ZKRÁCENÍ OCEL.NOŽIČEK KRYTŮ OTOP.TĚLES</t>
  </si>
  <si>
    <t>767991911</t>
  </si>
  <si>
    <t>767</t>
  </si>
  <si>
    <t>4/P</t>
  </si>
  <si>
    <t>767-KOVOVÉ DOPLŇKOVÉ KONSTRUKCE</t>
  </si>
  <si>
    <t>DEMONTÁŽ+ZPĚTNÁ MONTÁŽ KRYTU TOPENÍ</t>
  </si>
  <si>
    <t>766699611</t>
  </si>
  <si>
    <t>3/P</t>
  </si>
  <si>
    <t>VÝMĚNA OKEN - DODATEK ROZPOČTU Č.1</t>
  </si>
  <si>
    <t>Rekapitulace objektů stavby</t>
  </si>
  <si>
    <t>Stavba:</t>
  </si>
  <si>
    <t>Datum:</t>
  </si>
  <si>
    <t>Objednatel:</t>
  </si>
  <si>
    <t>Projektant:</t>
  </si>
  <si>
    <t>Zhotovitel:</t>
  </si>
  <si>
    <t>Zpracoval:</t>
  </si>
  <si>
    <t>LANDA</t>
  </si>
  <si>
    <t>KÓD OBJEKTU</t>
  </si>
  <si>
    <t>NÁZEV OBJEKTU</t>
  </si>
  <si>
    <t>ZRN</t>
  </si>
  <si>
    <t>VRN</t>
  </si>
  <si>
    <t>CELKEM BEZ DPH</t>
  </si>
  <si>
    <t>CELKEM S DPH</t>
  </si>
  <si>
    <t>STAVBA CELKEM</t>
  </si>
  <si>
    <t>NEBO ZASKLENÍ BEZPEČNOSTNÍM SKLEM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</si>
</sst>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"/>
    <numFmt numFmtId="166" formatCode="#,##0.0"/>
    <numFmt numFmtId="167" formatCode="0000"/>
  </numFmts>
  <fonts count="6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b/>
      <sz val="20"/>
      <name val="Arial CE"/>
      <family val="0"/>
    </font>
    <font>
      <b/>
      <sz val="20"/>
      <color indexed="1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b/>
      <sz val="12"/>
      <name val="Arial CE"/>
      <family val="0"/>
    </font>
    <font>
      <b/>
      <sz val="10"/>
      <color indexed="18"/>
      <name val="Arial CE"/>
      <family val="0"/>
    </font>
    <font>
      <b/>
      <sz val="8"/>
      <name val="Arial CE"/>
      <family val="0"/>
    </font>
    <font>
      <b/>
      <sz val="14"/>
      <color indexed="10"/>
      <name val="Arial CE"/>
      <family val="0"/>
    </font>
    <font>
      <sz val="12"/>
      <name val="Arial CE"/>
      <family val="2"/>
    </font>
    <font>
      <sz val="11"/>
      <name val="Arial CE"/>
      <family val="0"/>
    </font>
    <font>
      <sz val="11"/>
      <name val="Arial"/>
      <family val="2"/>
    </font>
    <font>
      <b/>
      <sz val="12"/>
      <color indexed="10"/>
      <name val="Arial CE"/>
      <family val="2"/>
    </font>
    <font>
      <b/>
      <i/>
      <sz val="10"/>
      <color indexed="57"/>
      <name val="Arial"/>
      <family val="2"/>
    </font>
    <font>
      <b/>
      <i/>
      <sz val="10"/>
      <color indexed="14"/>
      <name val="Arial"/>
      <family val="2"/>
    </font>
    <font>
      <b/>
      <i/>
      <sz val="10"/>
      <color indexed="10"/>
      <name val="Arial"/>
      <family val="2"/>
    </font>
    <font>
      <sz val="8"/>
      <name val="MS Sans Serif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i/>
      <sz val="10"/>
      <name val="Times New Roman"/>
      <family val="1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ck"/>
      <top style="thick"/>
      <bottom style="thick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2" fillId="0" borderId="0" applyAlignment="0"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10" xfId="47" applyNumberFormat="1" applyFont="1" applyFill="1" applyBorder="1" applyAlignment="1" applyProtection="1">
      <alignment horizontal="left" vertical="center"/>
      <protection/>
    </xf>
    <xf numFmtId="0" fontId="4" fillId="0" borderId="11" xfId="47" applyNumberFormat="1" applyFont="1" applyFill="1" applyBorder="1" applyAlignment="1" applyProtection="1">
      <alignment horizontal="left" vertical="center"/>
      <protection/>
    </xf>
    <xf numFmtId="0" fontId="5" fillId="0" borderId="11" xfId="47" applyNumberFormat="1" applyFont="1" applyFill="1" applyBorder="1" applyAlignment="1" applyProtection="1">
      <alignment horizontal="left" vertical="center"/>
      <protection/>
    </xf>
    <xf numFmtId="0" fontId="4" fillId="0" borderId="12" xfId="47" applyNumberFormat="1" applyFont="1" applyFill="1" applyBorder="1" applyAlignment="1" applyProtection="1">
      <alignment horizontal="left" vertical="center"/>
      <protection/>
    </xf>
    <xf numFmtId="0" fontId="2" fillId="0" borderId="0" xfId="47">
      <alignment/>
      <protection/>
    </xf>
    <xf numFmtId="0" fontId="6" fillId="0" borderId="13" xfId="47" applyNumberFormat="1" applyFont="1" applyFill="1" applyBorder="1" applyAlignment="1" applyProtection="1">
      <alignment vertical="center"/>
      <protection/>
    </xf>
    <xf numFmtId="0" fontId="6" fillId="0" borderId="14" xfId="47" applyNumberFormat="1" applyFont="1" applyFill="1" applyBorder="1" applyAlignment="1" applyProtection="1">
      <alignment vertical="center"/>
      <protection/>
    </xf>
    <xf numFmtId="0" fontId="6" fillId="0" borderId="15" xfId="47" applyNumberFormat="1" applyFont="1" applyFill="1" applyBorder="1" applyAlignment="1" applyProtection="1">
      <alignment vertical="center"/>
      <protection/>
    </xf>
    <xf numFmtId="0" fontId="6" fillId="0" borderId="16" xfId="47" applyNumberFormat="1" applyFont="1" applyFill="1" applyBorder="1" applyAlignment="1" applyProtection="1">
      <alignment vertical="center"/>
      <protection/>
    </xf>
    <xf numFmtId="0" fontId="6" fillId="0" borderId="0" xfId="47" applyNumberFormat="1" applyFont="1" applyFill="1" applyAlignment="1" applyProtection="1">
      <alignment vertical="center"/>
      <protection/>
    </xf>
    <xf numFmtId="165" fontId="6" fillId="0" borderId="0" xfId="47" applyNumberFormat="1" applyFont="1" applyFill="1" applyAlignment="1" applyProtection="1">
      <alignment vertical="center"/>
      <protection/>
    </xf>
    <xf numFmtId="165" fontId="6" fillId="33" borderId="17" xfId="47" applyNumberFormat="1" applyFont="1" applyFill="1" applyBorder="1" applyAlignment="1" applyProtection="1">
      <alignment vertical="center"/>
      <protection/>
    </xf>
    <xf numFmtId="0" fontId="6" fillId="33" borderId="18" xfId="47" applyNumberFormat="1" applyFont="1" applyFill="1" applyBorder="1" applyAlignment="1" applyProtection="1">
      <alignment vertical="center"/>
      <protection/>
    </xf>
    <xf numFmtId="0" fontId="6" fillId="0" borderId="19" xfId="47" applyNumberFormat="1" applyFont="1" applyFill="1" applyBorder="1" applyAlignment="1" applyProtection="1">
      <alignment vertical="center"/>
      <protection/>
    </xf>
    <xf numFmtId="1" fontId="0" fillId="33" borderId="20" xfId="0" applyNumberFormat="1" applyFill="1" applyBorder="1" applyAlignment="1">
      <alignment/>
    </xf>
    <xf numFmtId="0" fontId="6" fillId="33" borderId="0" xfId="47" applyNumberFormat="1" applyFont="1" applyFill="1" applyBorder="1" applyAlignment="1" applyProtection="1">
      <alignment vertical="center"/>
      <protection/>
    </xf>
    <xf numFmtId="0" fontId="6" fillId="33" borderId="21" xfId="47" applyNumberFormat="1" applyFont="1" applyFill="1" applyBorder="1" applyAlignment="1" applyProtection="1">
      <alignment horizontal="right" vertical="center"/>
      <protection/>
    </xf>
    <xf numFmtId="165" fontId="6" fillId="33" borderId="20" xfId="47" applyNumberFormat="1" applyFont="1" applyFill="1" applyBorder="1" applyAlignment="1" applyProtection="1">
      <alignment vertical="center"/>
      <protection/>
    </xf>
    <xf numFmtId="0" fontId="6" fillId="33" borderId="21" xfId="47" applyNumberFormat="1" applyFont="1" applyFill="1" applyBorder="1" applyAlignment="1" applyProtection="1">
      <alignment vertical="center"/>
      <protection/>
    </xf>
    <xf numFmtId="165" fontId="7" fillId="33" borderId="22" xfId="47" applyNumberFormat="1" applyFont="1" applyFill="1" applyBorder="1" applyAlignment="1" applyProtection="1">
      <alignment vertical="center"/>
      <protection/>
    </xf>
    <xf numFmtId="0" fontId="6" fillId="33" borderId="23" xfId="47" applyNumberFormat="1" applyFont="1" applyFill="1" applyBorder="1" applyAlignment="1" applyProtection="1">
      <alignment vertical="center"/>
      <protection/>
    </xf>
    <xf numFmtId="0" fontId="6" fillId="33" borderId="24" xfId="47" applyNumberFormat="1" applyFont="1" applyFill="1" applyBorder="1" applyAlignment="1" applyProtection="1">
      <alignment horizontal="right" vertical="center"/>
      <protection/>
    </xf>
    <xf numFmtId="165" fontId="6" fillId="33" borderId="22" xfId="47" applyNumberFormat="1" applyFont="1" applyFill="1" applyBorder="1" applyAlignment="1" applyProtection="1">
      <alignment vertical="center"/>
      <protection/>
    </xf>
    <xf numFmtId="0" fontId="6" fillId="33" borderId="24" xfId="47" applyNumberFormat="1" applyFont="1" applyFill="1" applyBorder="1" applyAlignment="1" applyProtection="1">
      <alignment vertical="center"/>
      <protection/>
    </xf>
    <xf numFmtId="0" fontId="6" fillId="0" borderId="16" xfId="47" applyNumberFormat="1" applyFont="1" applyFill="1" applyBorder="1" applyAlignment="1" applyProtection="1">
      <alignment/>
      <protection/>
    </xf>
    <xf numFmtId="0" fontId="6" fillId="0" borderId="0" xfId="47" applyNumberFormat="1" applyFont="1" applyFill="1" applyAlignment="1" applyProtection="1">
      <alignment/>
      <protection/>
    </xf>
    <xf numFmtId="0" fontId="6" fillId="0" borderId="0" xfId="47" applyNumberFormat="1" applyFont="1" applyFill="1" applyAlignment="1" applyProtection="1">
      <alignment horizontal="right"/>
      <protection/>
    </xf>
    <xf numFmtId="0" fontId="6" fillId="0" borderId="19" xfId="47" applyNumberFormat="1" applyFont="1" applyFill="1" applyBorder="1" applyAlignment="1" applyProtection="1">
      <alignment/>
      <protection/>
    </xf>
    <xf numFmtId="0" fontId="8" fillId="33" borderId="17" xfId="47" applyNumberFormat="1" applyFont="1" applyFill="1" applyBorder="1" applyAlignment="1" applyProtection="1">
      <alignment vertical="center"/>
      <protection/>
    </xf>
    <xf numFmtId="0" fontId="6" fillId="33" borderId="25" xfId="47" applyNumberFormat="1" applyFont="1" applyFill="1" applyBorder="1" applyAlignment="1" applyProtection="1">
      <alignment vertical="center"/>
      <protection/>
    </xf>
    <xf numFmtId="0" fontId="6" fillId="33" borderId="18" xfId="47" applyNumberFormat="1" applyFont="1" applyFill="1" applyBorder="1" applyAlignment="1" applyProtection="1">
      <alignment horizontal="right" vertical="center"/>
      <protection/>
    </xf>
    <xf numFmtId="165" fontId="8" fillId="0" borderId="0" xfId="47" applyNumberFormat="1" applyFont="1" applyFill="1" applyAlignment="1" applyProtection="1">
      <alignment vertical="center"/>
      <protection/>
    </xf>
    <xf numFmtId="0" fontId="8" fillId="0" borderId="0" xfId="47" applyNumberFormat="1" applyFont="1" applyFill="1" applyAlignment="1" applyProtection="1">
      <alignment vertical="center"/>
      <protection/>
    </xf>
    <xf numFmtId="165" fontId="6" fillId="0" borderId="26" xfId="47" applyNumberFormat="1" applyFont="1" applyFill="1" applyBorder="1" applyAlignment="1" applyProtection="1">
      <alignment horizontal="left" vertical="center"/>
      <protection/>
    </xf>
    <xf numFmtId="165" fontId="6" fillId="0" borderId="27" xfId="47" applyNumberFormat="1" applyFont="1" applyFill="1" applyBorder="1" applyAlignment="1" applyProtection="1">
      <alignment horizontal="left" vertical="center"/>
      <protection/>
    </xf>
    <xf numFmtId="0" fontId="6" fillId="0" borderId="28" xfId="47" applyNumberFormat="1" applyFont="1" applyFill="1" applyBorder="1" applyAlignment="1" applyProtection="1">
      <alignment vertical="center"/>
      <protection/>
    </xf>
    <xf numFmtId="0" fontId="6" fillId="33" borderId="0" xfId="47" applyNumberFormat="1" applyFont="1" applyFill="1" applyBorder="1" applyAlignment="1" applyProtection="1">
      <alignment vertical="center"/>
      <protection/>
    </xf>
    <xf numFmtId="0" fontId="6" fillId="33" borderId="21" xfId="47" applyNumberFormat="1" applyFont="1" applyFill="1" applyBorder="1" applyAlignment="1" applyProtection="1">
      <alignment horizontal="right" vertical="center"/>
      <protection/>
    </xf>
    <xf numFmtId="165" fontId="6" fillId="0" borderId="27" xfId="47" applyNumberFormat="1" applyFont="1" applyFill="1" applyBorder="1" applyAlignment="1" applyProtection="1">
      <alignment vertical="center"/>
      <protection/>
    </xf>
    <xf numFmtId="0" fontId="6" fillId="33" borderId="23" xfId="47" applyNumberFormat="1" applyFont="1" applyFill="1" applyBorder="1" applyAlignment="1" applyProtection="1">
      <alignment vertical="center"/>
      <protection/>
    </xf>
    <xf numFmtId="0" fontId="6" fillId="33" borderId="24" xfId="47" applyNumberFormat="1" applyFont="1" applyFill="1" applyBorder="1" applyAlignment="1" applyProtection="1">
      <alignment horizontal="right" vertical="center"/>
      <protection/>
    </xf>
    <xf numFmtId="0" fontId="0" fillId="0" borderId="0" xfId="47" applyNumberFormat="1" applyFont="1" applyFill="1" applyAlignment="1" applyProtection="1">
      <alignment/>
      <protection/>
    </xf>
    <xf numFmtId="0" fontId="8" fillId="0" borderId="0" xfId="47" applyNumberFormat="1" applyFont="1" applyFill="1" applyAlignment="1" applyProtection="1">
      <alignment/>
      <protection/>
    </xf>
    <xf numFmtId="165" fontId="6" fillId="0" borderId="26" xfId="47" applyNumberFormat="1" applyFont="1" applyFill="1" applyBorder="1" applyAlignment="1" applyProtection="1">
      <alignment vertical="center"/>
      <protection/>
    </xf>
    <xf numFmtId="0" fontId="6" fillId="0" borderId="29" xfId="47" applyNumberFormat="1" applyFont="1" applyFill="1" applyBorder="1" applyAlignment="1" applyProtection="1">
      <alignment vertical="center"/>
      <protection/>
    </xf>
    <xf numFmtId="14" fontId="6" fillId="0" borderId="26" xfId="47" applyNumberFormat="1" applyFont="1" applyFill="1" applyBorder="1" applyAlignment="1" applyProtection="1">
      <alignment horizontal="center" vertical="center"/>
      <protection/>
    </xf>
    <xf numFmtId="3" fontId="6" fillId="0" borderId="26" xfId="47" applyNumberFormat="1" applyFont="1" applyFill="1" applyBorder="1" applyAlignment="1" applyProtection="1">
      <alignment horizontal="right" vertical="center"/>
      <protection/>
    </xf>
    <xf numFmtId="0" fontId="6" fillId="0" borderId="30" xfId="47" applyNumberFormat="1" applyFont="1" applyFill="1" applyBorder="1" applyAlignment="1" applyProtection="1">
      <alignment vertical="center"/>
      <protection/>
    </xf>
    <xf numFmtId="0" fontId="6" fillId="0" borderId="31" xfId="47" applyNumberFormat="1" applyFont="1" applyFill="1" applyBorder="1" applyAlignment="1" applyProtection="1">
      <alignment vertical="center"/>
      <protection/>
    </xf>
    <xf numFmtId="0" fontId="6" fillId="0" borderId="32" xfId="47" applyNumberFormat="1" applyFont="1" applyFill="1" applyBorder="1" applyAlignment="1" applyProtection="1">
      <alignment vertical="center"/>
      <protection/>
    </xf>
    <xf numFmtId="0" fontId="9" fillId="0" borderId="13" xfId="47" applyNumberFormat="1" applyFont="1" applyFill="1" applyBorder="1" applyAlignment="1" applyProtection="1">
      <alignment vertical="center"/>
      <protection/>
    </xf>
    <xf numFmtId="0" fontId="9" fillId="0" borderId="14" xfId="47" applyNumberFormat="1" applyFont="1" applyFill="1" applyBorder="1" applyAlignment="1" applyProtection="1">
      <alignment vertical="center"/>
      <protection/>
    </xf>
    <xf numFmtId="0" fontId="9" fillId="0" borderId="15" xfId="47" applyNumberFormat="1" applyFont="1" applyFill="1" applyBorder="1" applyAlignment="1" applyProtection="1">
      <alignment vertical="center"/>
      <protection/>
    </xf>
    <xf numFmtId="0" fontId="0" fillId="0" borderId="33" xfId="47" applyNumberFormat="1" applyFont="1" applyFill="1" applyBorder="1" applyAlignment="1" applyProtection="1">
      <alignment vertical="center"/>
      <protection/>
    </xf>
    <xf numFmtId="0" fontId="0" fillId="0" borderId="29" xfId="47" applyNumberFormat="1" applyFont="1" applyFill="1" applyBorder="1" applyAlignment="1" applyProtection="1">
      <alignment vertical="center"/>
      <protection/>
    </xf>
    <xf numFmtId="165" fontId="0" fillId="0" borderId="29" xfId="47" applyNumberFormat="1" applyFont="1" applyFill="1" applyBorder="1" applyAlignment="1" applyProtection="1">
      <alignment vertical="center"/>
      <protection/>
    </xf>
    <xf numFmtId="0" fontId="0" fillId="0" borderId="27" xfId="47" applyNumberFormat="1" applyFont="1" applyFill="1" applyBorder="1" applyAlignment="1" applyProtection="1">
      <alignment vertical="center"/>
      <protection/>
    </xf>
    <xf numFmtId="0" fontId="0" fillId="0" borderId="28" xfId="47" applyNumberFormat="1" applyFont="1" applyFill="1" applyBorder="1" applyAlignment="1" applyProtection="1">
      <alignment vertical="center"/>
      <protection/>
    </xf>
    <xf numFmtId="0" fontId="0" fillId="0" borderId="34" xfId="47" applyNumberFormat="1" applyFont="1" applyFill="1" applyBorder="1" applyAlignment="1" applyProtection="1">
      <alignment vertical="center"/>
      <protection/>
    </xf>
    <xf numFmtId="0" fontId="0" fillId="0" borderId="33" xfId="47" applyNumberFormat="1" applyFont="1" applyFill="1" applyBorder="1" applyAlignment="1" applyProtection="1">
      <alignment horizontal="left" vertical="center"/>
      <protection/>
    </xf>
    <xf numFmtId="0" fontId="0" fillId="0" borderId="29" xfId="47" applyNumberFormat="1" applyFont="1" applyFill="1" applyBorder="1" applyAlignment="1" applyProtection="1">
      <alignment horizontal="left" vertical="center"/>
      <protection/>
    </xf>
    <xf numFmtId="0" fontId="0" fillId="0" borderId="28" xfId="47" applyNumberFormat="1" applyFont="1" applyFill="1" applyBorder="1" applyAlignment="1" applyProtection="1">
      <alignment horizontal="left" vertical="center"/>
      <protection/>
    </xf>
    <xf numFmtId="0" fontId="0" fillId="0" borderId="35" xfId="47" applyNumberFormat="1" applyFont="1" applyFill="1" applyBorder="1" applyAlignment="1" applyProtection="1">
      <alignment vertical="center"/>
      <protection/>
    </xf>
    <xf numFmtId="0" fontId="0" fillId="0" borderId="36" xfId="47" applyNumberFormat="1" applyFont="1" applyFill="1" applyBorder="1" applyAlignment="1" applyProtection="1">
      <alignment vertical="center"/>
      <protection/>
    </xf>
    <xf numFmtId="166" fontId="0" fillId="0" borderId="37" xfId="47" applyNumberFormat="1" applyFont="1" applyFill="1" applyBorder="1" applyAlignment="1" applyProtection="1">
      <alignment vertical="center"/>
      <protection/>
    </xf>
    <xf numFmtId="3" fontId="0" fillId="0" borderId="38" xfId="47" applyNumberFormat="1" applyFont="1" applyFill="1" applyBorder="1" applyAlignment="1" applyProtection="1">
      <alignment vertical="center"/>
      <protection/>
    </xf>
    <xf numFmtId="3" fontId="0" fillId="0" borderId="37" xfId="47" applyNumberFormat="1" applyFont="1" applyFill="1" applyBorder="1" applyAlignment="1" applyProtection="1">
      <alignment vertical="center"/>
      <protection/>
    </xf>
    <xf numFmtId="0" fontId="0" fillId="0" borderId="38" xfId="47" applyNumberFormat="1" applyFont="1" applyFill="1" applyBorder="1" applyAlignment="1" applyProtection="1">
      <alignment vertical="center"/>
      <protection/>
    </xf>
    <xf numFmtId="166" fontId="0" fillId="0" borderId="36" xfId="47" applyNumberFormat="1" applyFont="1" applyFill="1" applyBorder="1" applyAlignment="1" applyProtection="1">
      <alignment vertical="center"/>
      <protection/>
    </xf>
    <xf numFmtId="3" fontId="0" fillId="0" borderId="36" xfId="47" applyNumberFormat="1" applyFont="1" applyFill="1" applyBorder="1" applyAlignment="1" applyProtection="1">
      <alignment vertical="center"/>
      <protection/>
    </xf>
    <xf numFmtId="3" fontId="0" fillId="0" borderId="39" xfId="47" applyNumberFormat="1" applyFont="1" applyFill="1" applyBorder="1" applyAlignment="1" applyProtection="1">
      <alignment vertical="center"/>
      <protection/>
    </xf>
    <xf numFmtId="0" fontId="9" fillId="0" borderId="10" xfId="47" applyNumberFormat="1" applyFont="1" applyFill="1" applyBorder="1" applyAlignment="1" applyProtection="1">
      <alignment vertical="center"/>
      <protection/>
    </xf>
    <xf numFmtId="0" fontId="9" fillId="0" borderId="11" xfId="47" applyNumberFormat="1" applyFont="1" applyFill="1" applyBorder="1" applyAlignment="1" applyProtection="1">
      <alignment vertical="center"/>
      <protection/>
    </xf>
    <xf numFmtId="165" fontId="10" fillId="0" borderId="11" xfId="47" applyNumberFormat="1" applyFont="1" applyFill="1" applyBorder="1" applyAlignment="1" applyProtection="1">
      <alignment vertical="center"/>
      <protection/>
    </xf>
    <xf numFmtId="165" fontId="9" fillId="0" borderId="11" xfId="47" applyNumberFormat="1" applyFont="1" applyFill="1" applyBorder="1" applyAlignment="1" applyProtection="1">
      <alignment horizontal="left" vertical="center"/>
      <protection/>
    </xf>
    <xf numFmtId="0" fontId="9" fillId="0" borderId="12" xfId="47" applyNumberFormat="1" applyFont="1" applyFill="1" applyBorder="1" applyAlignment="1" applyProtection="1">
      <alignment vertical="center"/>
      <protection/>
    </xf>
    <xf numFmtId="0" fontId="11" fillId="34" borderId="40" xfId="47" applyNumberFormat="1" applyFont="1" applyFill="1" applyBorder="1" applyAlignment="1" applyProtection="1">
      <alignment horizontal="center" vertical="center"/>
      <protection/>
    </xf>
    <xf numFmtId="0" fontId="9" fillId="34" borderId="41" xfId="47" applyNumberFormat="1" applyFont="1" applyFill="1" applyBorder="1" applyAlignment="1" applyProtection="1">
      <alignment horizontal="center" vertical="center"/>
      <protection/>
    </xf>
    <xf numFmtId="0" fontId="12" fillId="0" borderId="42" xfId="47" applyNumberFormat="1" applyFont="1" applyFill="1" applyBorder="1" applyAlignment="1" applyProtection="1">
      <alignment horizontal="left" vertical="center"/>
      <protection/>
    </xf>
    <xf numFmtId="0" fontId="9" fillId="0" borderId="42" xfId="47" applyNumberFormat="1" applyFont="1" applyFill="1" applyBorder="1" applyAlignment="1" applyProtection="1">
      <alignment horizontal="left" vertical="center"/>
      <protection/>
    </xf>
    <xf numFmtId="0" fontId="9" fillId="0" borderId="43" xfId="47" applyNumberFormat="1" applyFont="1" applyFill="1" applyBorder="1" applyAlignment="1" applyProtection="1">
      <alignment horizontal="left" vertical="center"/>
      <protection/>
    </xf>
    <xf numFmtId="0" fontId="0" fillId="34" borderId="41" xfId="47" applyNumberFormat="1" applyFont="1" applyFill="1" applyBorder="1" applyAlignment="1" applyProtection="1">
      <alignment horizontal="center" vertical="center"/>
      <protection/>
    </xf>
    <xf numFmtId="0" fontId="10" fillId="34" borderId="41" xfId="47" applyNumberFormat="1" applyFont="1" applyFill="1" applyBorder="1" applyAlignment="1" applyProtection="1">
      <alignment vertical="center"/>
      <protection/>
    </xf>
    <xf numFmtId="0" fontId="3" fillId="0" borderId="44" xfId="47" applyNumberFormat="1" applyFont="1" applyFill="1" applyBorder="1" applyAlignment="1" applyProtection="1">
      <alignment horizontal="center" vertical="center"/>
      <protection/>
    </xf>
    <xf numFmtId="0" fontId="9" fillId="0" borderId="17" xfId="47" applyNumberFormat="1" applyFont="1" applyFill="1" applyBorder="1" applyAlignment="1" applyProtection="1">
      <alignment vertical="center"/>
      <protection/>
    </xf>
    <xf numFmtId="0" fontId="9" fillId="0" borderId="18" xfId="47" applyNumberFormat="1" applyFont="1" applyFill="1" applyBorder="1" applyAlignment="1" applyProtection="1">
      <alignment vertical="center"/>
      <protection/>
    </xf>
    <xf numFmtId="0" fontId="3" fillId="0" borderId="26" xfId="47" applyNumberFormat="1" applyFont="1" applyFill="1" applyBorder="1" applyAlignment="1" applyProtection="1">
      <alignment vertical="center"/>
      <protection/>
    </xf>
    <xf numFmtId="3" fontId="0" fillId="0" borderId="27" xfId="47" applyNumberFormat="1" applyFont="1" applyFill="1" applyBorder="1" applyAlignment="1" applyProtection="1">
      <alignment vertical="center"/>
      <protection/>
    </xf>
    <xf numFmtId="3" fontId="0" fillId="0" borderId="34" xfId="47" applyNumberFormat="1" applyFont="1" applyFill="1" applyBorder="1" applyAlignment="1" applyProtection="1">
      <alignment vertical="center"/>
      <protection/>
    </xf>
    <xf numFmtId="0" fontId="3" fillId="0" borderId="27" xfId="47" applyNumberFormat="1" applyFont="1" applyFill="1" applyBorder="1" applyAlignment="1" applyProtection="1">
      <alignment vertical="center"/>
      <protection/>
    </xf>
    <xf numFmtId="0" fontId="3" fillId="0" borderId="28" xfId="47" applyNumberFormat="1" applyFont="1" applyFill="1" applyBorder="1" applyAlignment="1" applyProtection="1">
      <alignment vertical="center"/>
      <protection/>
    </xf>
    <xf numFmtId="165" fontId="3" fillId="0" borderId="27" xfId="47" applyNumberFormat="1" applyFont="1" applyFill="1" applyBorder="1" applyAlignment="1" applyProtection="1">
      <alignment vertical="center"/>
      <protection/>
    </xf>
    <xf numFmtId="10" fontId="8" fillId="0" borderId="27" xfId="47" applyNumberFormat="1" applyFont="1" applyFill="1" applyBorder="1" applyAlignment="1" applyProtection="1">
      <alignment vertical="center"/>
      <protection/>
    </xf>
    <xf numFmtId="0" fontId="9" fillId="0" borderId="22" xfId="47" applyNumberFormat="1" applyFont="1" applyFill="1" applyBorder="1" applyAlignment="1" applyProtection="1">
      <alignment vertical="center"/>
      <protection/>
    </xf>
    <xf numFmtId="0" fontId="9" fillId="0" borderId="24" xfId="47" applyNumberFormat="1" applyFont="1" applyFill="1" applyBorder="1" applyAlignment="1" applyProtection="1">
      <alignment vertical="center"/>
      <protection/>
    </xf>
    <xf numFmtId="4" fontId="3" fillId="0" borderId="28" xfId="47" applyNumberFormat="1" applyFont="1" applyFill="1" applyBorder="1" applyAlignment="1" applyProtection="1">
      <alignment vertical="center"/>
      <protection/>
    </xf>
    <xf numFmtId="0" fontId="3" fillId="0" borderId="33" xfId="47" applyNumberFormat="1" applyFont="1" applyFill="1" applyBorder="1" applyAlignment="1" applyProtection="1">
      <alignment vertical="center"/>
      <protection/>
    </xf>
    <xf numFmtId="0" fontId="3" fillId="0" borderId="29" xfId="47" applyNumberFormat="1" applyFont="1" applyFill="1" applyBorder="1" applyAlignment="1" applyProtection="1">
      <alignment vertical="center"/>
      <protection/>
    </xf>
    <xf numFmtId="0" fontId="13" fillId="0" borderId="27" xfId="47" applyNumberFormat="1" applyFont="1" applyFill="1" applyBorder="1" applyAlignment="1" applyProtection="1">
      <alignment vertical="center"/>
      <protection/>
    </xf>
    <xf numFmtId="3" fontId="0" fillId="0" borderId="12" xfId="47" applyNumberFormat="1" applyFont="1" applyFill="1" applyBorder="1" applyAlignment="1" applyProtection="1">
      <alignment vertical="center"/>
      <protection/>
    </xf>
    <xf numFmtId="3" fontId="0" fillId="0" borderId="10" xfId="47" applyNumberFormat="1" applyFont="1" applyFill="1" applyBorder="1" applyAlignment="1" applyProtection="1">
      <alignment vertical="center"/>
      <protection/>
    </xf>
    <xf numFmtId="0" fontId="3" fillId="0" borderId="45" xfId="47" applyNumberFormat="1" applyFont="1" applyFill="1" applyBorder="1" applyAlignment="1" applyProtection="1">
      <alignment horizontal="center" vertical="center"/>
      <protection/>
    </xf>
    <xf numFmtId="0" fontId="3" fillId="0" borderId="38" xfId="47" applyNumberFormat="1" applyFont="1" applyFill="1" applyBorder="1" applyAlignment="1" applyProtection="1">
      <alignment vertical="center"/>
      <protection/>
    </xf>
    <xf numFmtId="0" fontId="3" fillId="0" borderId="36" xfId="47" applyNumberFormat="1" applyFont="1" applyFill="1" applyBorder="1" applyAlignment="1" applyProtection="1">
      <alignment vertical="center"/>
      <protection/>
    </xf>
    <xf numFmtId="0" fontId="3" fillId="0" borderId="37" xfId="47" applyNumberFormat="1" applyFont="1" applyFill="1" applyBorder="1" applyAlignment="1" applyProtection="1">
      <alignment vertical="center"/>
      <protection/>
    </xf>
    <xf numFmtId="0" fontId="0" fillId="0" borderId="14" xfId="47" applyNumberFormat="1" applyFont="1" applyFill="1" applyBorder="1" applyAlignment="1" applyProtection="1">
      <alignment vertical="center"/>
      <protection/>
    </xf>
    <xf numFmtId="0" fontId="8" fillId="0" borderId="14" xfId="47" applyNumberFormat="1" applyFont="1" applyFill="1" applyBorder="1" applyAlignment="1" applyProtection="1">
      <alignment vertical="center"/>
      <protection/>
    </xf>
    <xf numFmtId="0" fontId="0" fillId="0" borderId="46" xfId="47" applyNumberFormat="1" applyFont="1" applyFill="1" applyBorder="1" applyAlignment="1" applyProtection="1">
      <alignment vertical="center"/>
      <protection/>
    </xf>
    <xf numFmtId="0" fontId="8" fillId="0" borderId="47" xfId="47" applyNumberFormat="1" applyFont="1" applyFill="1" applyBorder="1" applyAlignment="1" applyProtection="1">
      <alignment vertical="center"/>
      <protection/>
    </xf>
    <xf numFmtId="0" fontId="0" fillId="0" borderId="15" xfId="47" applyNumberFormat="1" applyFont="1" applyFill="1" applyBorder="1" applyAlignment="1" applyProtection="1">
      <alignment vertical="center"/>
      <protection/>
    </xf>
    <xf numFmtId="0" fontId="10" fillId="34" borderId="41" xfId="47" applyNumberFormat="1" applyFont="1" applyFill="1" applyBorder="1" applyAlignment="1" applyProtection="1">
      <alignment horizontal="left" vertical="center"/>
      <protection/>
    </xf>
    <xf numFmtId="0" fontId="0" fillId="0" borderId="16" xfId="47" applyNumberFormat="1" applyFont="1" applyFill="1" applyBorder="1" applyAlignment="1" applyProtection="1">
      <alignment vertical="center"/>
      <protection/>
    </xf>
    <xf numFmtId="0" fontId="0" fillId="0" borderId="0" xfId="47" applyNumberFormat="1" applyFont="1" applyFill="1" applyAlignment="1" applyProtection="1">
      <alignment vertical="center"/>
      <protection/>
    </xf>
    <xf numFmtId="0" fontId="0" fillId="0" borderId="21" xfId="47" applyNumberFormat="1" applyFont="1" applyFill="1" applyBorder="1" applyAlignment="1" applyProtection="1">
      <alignment vertical="center"/>
      <protection/>
    </xf>
    <xf numFmtId="0" fontId="0" fillId="0" borderId="20" xfId="47" applyNumberFormat="1" applyFont="1" applyFill="1" applyBorder="1" applyAlignment="1" applyProtection="1">
      <alignment vertical="center"/>
      <protection/>
    </xf>
    <xf numFmtId="166" fontId="8" fillId="0" borderId="0" xfId="47" applyNumberFormat="1" applyFont="1" applyFill="1" applyAlignment="1" applyProtection="1">
      <alignment vertical="center"/>
      <protection/>
    </xf>
    <xf numFmtId="166" fontId="0" fillId="0" borderId="19" xfId="47" applyNumberFormat="1" applyFont="1" applyFill="1" applyBorder="1" applyAlignment="1" applyProtection="1">
      <alignment vertical="center"/>
      <protection/>
    </xf>
    <xf numFmtId="3" fontId="0" fillId="33" borderId="12" xfId="47" applyNumberFormat="1" applyFont="1" applyFill="1" applyBorder="1" applyAlignment="1" applyProtection="1">
      <alignment vertical="center"/>
      <protection/>
    </xf>
    <xf numFmtId="0" fontId="3" fillId="0" borderId="48" xfId="47" applyNumberFormat="1" applyFont="1" applyFill="1" applyBorder="1" applyAlignment="1" applyProtection="1">
      <alignment horizontal="left"/>
      <protection/>
    </xf>
    <xf numFmtId="0" fontId="0" fillId="0" borderId="23" xfId="47" applyNumberFormat="1" applyFont="1" applyFill="1" applyBorder="1" applyAlignment="1" applyProtection="1">
      <alignment vertical="center"/>
      <protection/>
    </xf>
    <xf numFmtId="0" fontId="8" fillId="0" borderId="23" xfId="47" applyNumberFormat="1" applyFont="1" applyFill="1" applyBorder="1" applyAlignment="1" applyProtection="1">
      <alignment vertical="center"/>
      <protection/>
    </xf>
    <xf numFmtId="0" fontId="0" fillId="0" borderId="24" xfId="47" applyNumberFormat="1" applyFont="1" applyFill="1" applyBorder="1" applyAlignment="1" applyProtection="1">
      <alignment vertical="center"/>
      <protection/>
    </xf>
    <xf numFmtId="0" fontId="3" fillId="0" borderId="23" xfId="47" applyNumberFormat="1" applyFont="1" applyFill="1" applyBorder="1" applyAlignment="1" applyProtection="1">
      <alignment horizontal="left"/>
      <protection/>
    </xf>
    <xf numFmtId="0" fontId="0" fillId="0" borderId="49" xfId="47" applyNumberFormat="1" applyFont="1" applyFill="1" applyBorder="1" applyAlignment="1" applyProtection="1">
      <alignment vertical="center"/>
      <protection/>
    </xf>
    <xf numFmtId="9" fontId="3" fillId="0" borderId="26" xfId="47" applyNumberFormat="1" applyFont="1" applyFill="1" applyBorder="1" applyAlignment="1" applyProtection="1">
      <alignment vertical="center"/>
      <protection/>
    </xf>
    <xf numFmtId="4" fontId="0" fillId="0" borderId="27" xfId="47" applyNumberFormat="1" applyFont="1" applyFill="1" applyBorder="1" applyAlignment="1" applyProtection="1">
      <alignment vertical="center"/>
      <protection/>
    </xf>
    <xf numFmtId="4" fontId="0" fillId="0" borderId="34" xfId="47" applyNumberFormat="1" applyFont="1" applyFill="1" applyBorder="1" applyAlignment="1" applyProtection="1">
      <alignment vertical="center"/>
      <protection/>
    </xf>
    <xf numFmtId="0" fontId="9" fillId="0" borderId="16" xfId="47" applyNumberFormat="1" applyFont="1" applyFill="1" applyBorder="1" applyAlignment="1" applyProtection="1">
      <alignment vertical="center"/>
      <protection/>
    </xf>
    <xf numFmtId="0" fontId="8" fillId="0" borderId="20" xfId="47" applyNumberFormat="1" applyFont="1" applyFill="1" applyBorder="1" applyAlignment="1" applyProtection="1">
      <alignment vertical="center"/>
      <protection/>
    </xf>
    <xf numFmtId="0" fontId="0" fillId="0" borderId="19" xfId="47" applyNumberFormat="1" applyFont="1" applyFill="1" applyBorder="1" applyAlignment="1" applyProtection="1">
      <alignment vertical="center"/>
      <protection/>
    </xf>
    <xf numFmtId="0" fontId="8" fillId="0" borderId="16" xfId="47" applyNumberFormat="1" applyFont="1" applyFill="1" applyBorder="1" applyAlignment="1" applyProtection="1">
      <alignment vertical="center"/>
      <protection/>
    </xf>
    <xf numFmtId="0" fontId="9" fillId="0" borderId="38" xfId="47" applyNumberFormat="1" applyFont="1" applyFill="1" applyBorder="1" applyAlignment="1" applyProtection="1">
      <alignment vertical="center"/>
      <protection/>
    </xf>
    <xf numFmtId="4" fontId="0" fillId="33" borderId="50" xfId="47" applyNumberFormat="1" applyFont="1" applyFill="1" applyBorder="1" applyAlignment="1" applyProtection="1">
      <alignment vertical="center"/>
      <protection/>
    </xf>
    <xf numFmtId="0" fontId="3" fillId="0" borderId="16" xfId="47" applyNumberFormat="1" applyFont="1" applyFill="1" applyBorder="1" applyAlignment="1" applyProtection="1">
      <alignment horizontal="left"/>
      <protection/>
    </xf>
    <xf numFmtId="0" fontId="3" fillId="0" borderId="0" xfId="47" applyNumberFormat="1" applyFont="1" applyFill="1" applyAlignment="1" applyProtection="1">
      <alignment horizontal="left"/>
      <protection/>
    </xf>
    <xf numFmtId="0" fontId="9" fillId="0" borderId="51" xfId="47" applyNumberFormat="1" applyFont="1" applyFill="1" applyBorder="1" applyAlignment="1" applyProtection="1">
      <alignment vertical="center"/>
      <protection/>
    </xf>
    <xf numFmtId="0" fontId="0" fillId="0" borderId="25" xfId="47" applyNumberFormat="1" applyFont="1" applyFill="1" applyBorder="1" applyAlignment="1" applyProtection="1">
      <alignment vertical="center"/>
      <protection/>
    </xf>
    <xf numFmtId="0" fontId="0" fillId="0" borderId="18" xfId="47" applyNumberFormat="1" applyFont="1" applyFill="1" applyBorder="1" applyAlignment="1" applyProtection="1">
      <alignment vertical="center"/>
      <protection/>
    </xf>
    <xf numFmtId="0" fontId="8" fillId="0" borderId="25" xfId="47" applyNumberFormat="1" applyFont="1" applyFill="1" applyBorder="1" applyAlignment="1" applyProtection="1">
      <alignment vertical="center"/>
      <protection/>
    </xf>
    <xf numFmtId="0" fontId="3" fillId="0" borderId="52" xfId="47" applyNumberFormat="1" applyFont="1" applyFill="1" applyBorder="1" applyAlignment="1" applyProtection="1">
      <alignment horizontal="center" vertical="center"/>
      <protection/>
    </xf>
    <xf numFmtId="0" fontId="3" fillId="0" borderId="19" xfId="47" applyNumberFormat="1" applyFont="1" applyFill="1" applyBorder="1" applyAlignment="1" applyProtection="1">
      <alignment horizontal="center" vertical="center"/>
      <protection/>
    </xf>
    <xf numFmtId="0" fontId="3" fillId="0" borderId="30" xfId="47" applyNumberFormat="1" applyFont="1" applyFill="1" applyBorder="1" applyAlignment="1" applyProtection="1">
      <alignment horizontal="left"/>
      <protection/>
    </xf>
    <xf numFmtId="0" fontId="0" fillId="0" borderId="31" xfId="47" applyNumberFormat="1" applyFont="1" applyFill="1" applyBorder="1" applyAlignment="1" applyProtection="1">
      <alignment vertical="center"/>
      <protection/>
    </xf>
    <xf numFmtId="0" fontId="0" fillId="0" borderId="53" xfId="47" applyNumberFormat="1" applyFont="1" applyFill="1" applyBorder="1" applyAlignment="1" applyProtection="1">
      <alignment vertical="center"/>
      <protection/>
    </xf>
    <xf numFmtId="0" fontId="3" fillId="0" borderId="54" xfId="47" applyNumberFormat="1" applyFont="1" applyFill="1" applyBorder="1" applyAlignment="1" applyProtection="1">
      <alignment/>
      <protection/>
    </xf>
    <xf numFmtId="0" fontId="3" fillId="0" borderId="32" xfId="47" applyNumberFormat="1" applyFont="1" applyFill="1" applyBorder="1" applyAlignment="1" applyProtection="1">
      <alignment horizontal="center" vertical="center"/>
      <protection/>
    </xf>
    <xf numFmtId="1" fontId="14" fillId="35" borderId="0" xfId="47" applyNumberFormat="1" applyFont="1" applyFill="1" applyAlignment="1" applyProtection="1">
      <alignment vertical="center"/>
      <protection/>
    </xf>
    <xf numFmtId="0" fontId="8" fillId="35" borderId="0" xfId="47" applyNumberFormat="1" applyFont="1" applyFill="1" applyAlignment="1" applyProtection="1">
      <alignment vertical="center"/>
      <protection/>
    </xf>
    <xf numFmtId="1" fontId="15" fillId="35" borderId="0" xfId="0" applyNumberFormat="1" applyFont="1" applyFill="1" applyAlignment="1">
      <alignment/>
    </xf>
    <xf numFmtId="1" fontId="0" fillId="35" borderId="0" xfId="0" applyNumberFormat="1" applyFill="1" applyBorder="1" applyAlignment="1">
      <alignment/>
    </xf>
    <xf numFmtId="1" fontId="7" fillId="35" borderId="0" xfId="47" applyNumberFormat="1" applyFont="1" applyFill="1" applyAlignment="1" applyProtection="1">
      <alignment vertical="center"/>
      <protection/>
    </xf>
    <xf numFmtId="1" fontId="8" fillId="35" borderId="0" xfId="47" applyNumberFormat="1" applyFont="1" applyFill="1" applyAlignment="1" applyProtection="1">
      <alignment vertical="center"/>
      <protection/>
    </xf>
    <xf numFmtId="1" fontId="8" fillId="36" borderId="55" xfId="47" applyNumberFormat="1" applyFont="1" applyFill="1" applyBorder="1" applyAlignment="1" applyProtection="1">
      <alignment horizontal="center" vertical="center" wrapText="1"/>
      <protection/>
    </xf>
    <xf numFmtId="0" fontId="8" fillId="36" borderId="56" xfId="47" applyNumberFormat="1" applyFont="1" applyFill="1" applyBorder="1" applyAlignment="1" applyProtection="1">
      <alignment horizontal="center" vertical="center" wrapText="1"/>
      <protection/>
    </xf>
    <xf numFmtId="0" fontId="8" fillId="36" borderId="57" xfId="47" applyNumberFormat="1" applyFont="1" applyFill="1" applyBorder="1" applyAlignment="1" applyProtection="1">
      <alignment horizontal="center" vertical="center" wrapText="1"/>
      <protection/>
    </xf>
    <xf numFmtId="1" fontId="8" fillId="36" borderId="58" xfId="47" applyNumberFormat="1" applyFont="1" applyFill="1" applyBorder="1" applyAlignment="1" applyProtection="1">
      <alignment horizontal="center" vertical="center" wrapText="1"/>
      <protection/>
    </xf>
    <xf numFmtId="0" fontId="8" fillId="36" borderId="59" xfId="47" applyNumberFormat="1" applyFont="1" applyFill="1" applyBorder="1" applyAlignment="1" applyProtection="1">
      <alignment horizontal="center" vertical="center" wrapText="1"/>
      <protection/>
    </xf>
    <xf numFmtId="0" fontId="8" fillId="36" borderId="60" xfId="47" applyNumberFormat="1" applyFont="1" applyFill="1" applyBorder="1" applyAlignment="1" applyProtection="1">
      <alignment horizontal="center" vertical="center" wrapText="1"/>
      <protection/>
    </xf>
    <xf numFmtId="1" fontId="0" fillId="0" borderId="26" xfId="0" applyNumberFormat="1" applyBorder="1" applyAlignment="1">
      <alignment/>
    </xf>
    <xf numFmtId="164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3" fontId="11" fillId="0" borderId="10" xfId="47" applyNumberFormat="1" applyFont="1" applyFill="1" applyBorder="1" applyAlignment="1" applyProtection="1">
      <alignment vertical="center"/>
      <protection/>
    </xf>
    <xf numFmtId="4" fontId="18" fillId="33" borderId="10" xfId="47" applyNumberFormat="1" applyFont="1" applyFill="1" applyBorder="1" applyAlignment="1" applyProtection="1">
      <alignment vertical="center"/>
      <protection/>
    </xf>
    <xf numFmtId="9" fontId="3" fillId="0" borderId="27" xfId="47" applyNumberFormat="1" applyFont="1" applyFill="1" applyBorder="1" applyAlignment="1" applyProtection="1">
      <alignment horizontal="right" vertical="center"/>
      <protection/>
    </xf>
    <xf numFmtId="0" fontId="3" fillId="0" borderId="25" xfId="47" applyNumberFormat="1" applyFont="1" applyFill="1" applyBorder="1" applyAlignment="1" applyProtection="1">
      <alignment vertical="center"/>
      <protection/>
    </xf>
    <xf numFmtId="0" fontId="3" fillId="0" borderId="31" xfId="47" applyNumberFormat="1" applyFont="1" applyFill="1" applyBorder="1" applyAlignment="1" applyProtection="1">
      <alignment vertical="center"/>
      <protection/>
    </xf>
    <xf numFmtId="4" fontId="0" fillId="0" borderId="26" xfId="47" applyNumberFormat="1" applyFont="1" applyFill="1" applyBorder="1" applyAlignment="1" applyProtection="1">
      <alignment vertical="center"/>
      <protection/>
    </xf>
    <xf numFmtId="14" fontId="8" fillId="35" borderId="0" xfId="47" applyNumberFormat="1" applyFont="1" applyFill="1" applyAlignment="1" applyProtection="1">
      <alignment horizontal="left" vertical="center"/>
      <protection/>
    </xf>
    <xf numFmtId="3" fontId="16" fillId="0" borderId="17" xfId="47" applyNumberFormat="1" applyFont="1" applyFill="1" applyBorder="1" applyAlignment="1" applyProtection="1">
      <alignment vertical="center"/>
      <protection/>
    </xf>
    <xf numFmtId="3" fontId="17" fillId="0" borderId="22" xfId="47" applyNumberFormat="1" applyFont="1" applyBorder="1">
      <alignment/>
      <protection/>
    </xf>
    <xf numFmtId="3" fontId="16" fillId="0" borderId="22" xfId="47" applyNumberFormat="1" applyFont="1" applyFill="1" applyBorder="1" applyAlignment="1" applyProtection="1">
      <alignment vertical="center"/>
      <protection/>
    </xf>
    <xf numFmtId="3" fontId="16" fillId="0" borderId="54" xfId="47" applyNumberFormat="1" applyFont="1" applyFill="1" applyBorder="1" applyAlignment="1" applyProtection="1">
      <alignment vertical="center"/>
      <protection/>
    </xf>
    <xf numFmtId="3" fontId="0" fillId="0" borderId="52" xfId="47" applyNumberFormat="1" applyFont="1" applyFill="1" applyBorder="1" applyAlignment="1" applyProtection="1">
      <alignment vertical="center"/>
      <protection/>
    </xf>
    <xf numFmtId="3" fontId="0" fillId="0" borderId="49" xfId="47" applyNumberFormat="1" applyFont="1" applyFill="1" applyBorder="1" applyAlignment="1" applyProtection="1">
      <alignment vertical="center"/>
      <protection/>
    </xf>
    <xf numFmtId="3" fontId="0" fillId="0" borderId="32" xfId="47" applyNumberFormat="1" applyFont="1" applyFill="1" applyBorder="1" applyAlignment="1" applyProtection="1">
      <alignment vertical="center"/>
      <protection/>
    </xf>
    <xf numFmtId="1" fontId="19" fillId="0" borderId="26" xfId="0" applyNumberFormat="1" applyFont="1" applyBorder="1" applyAlignment="1">
      <alignment/>
    </xf>
    <xf numFmtId="2" fontId="19" fillId="0" borderId="26" xfId="0" applyNumberFormat="1" applyFont="1" applyBorder="1" applyAlignment="1">
      <alignment/>
    </xf>
    <xf numFmtId="1" fontId="20" fillId="0" borderId="26" xfId="0" applyNumberFormat="1" applyFont="1" applyBorder="1" applyAlignment="1">
      <alignment/>
    </xf>
    <xf numFmtId="2" fontId="20" fillId="0" borderId="26" xfId="0" applyNumberFormat="1" applyFont="1" applyBorder="1" applyAlignment="1">
      <alignment/>
    </xf>
    <xf numFmtId="1" fontId="21" fillId="0" borderId="26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0" fontId="2" fillId="0" borderId="0" xfId="48">
      <alignment/>
      <protection/>
    </xf>
    <xf numFmtId="3" fontId="0" fillId="0" borderId="39" xfId="48" applyNumberFormat="1" applyFont="1" applyFill="1" applyBorder="1" applyAlignment="1" applyProtection="1">
      <alignment vertical="center"/>
      <protection/>
    </xf>
    <xf numFmtId="3" fontId="0" fillId="0" borderId="38" xfId="48" applyNumberFormat="1" applyFont="1" applyFill="1" applyBorder="1" applyAlignment="1" applyProtection="1">
      <alignment vertical="center"/>
      <protection/>
    </xf>
    <xf numFmtId="0" fontId="3" fillId="0" borderId="36" xfId="48" applyNumberFormat="1" applyFont="1" applyFill="1" applyBorder="1" applyAlignment="1" applyProtection="1">
      <alignment vertical="center"/>
      <protection/>
    </xf>
    <xf numFmtId="0" fontId="3" fillId="0" borderId="38" xfId="48" applyNumberFormat="1" applyFont="1" applyFill="1" applyBorder="1" applyAlignment="1" applyProtection="1">
      <alignment vertical="center"/>
      <protection/>
    </xf>
    <xf numFmtId="0" fontId="3" fillId="0" borderId="45" xfId="48" applyNumberFormat="1" applyFont="1" applyFill="1" applyBorder="1" applyAlignment="1" applyProtection="1">
      <alignment horizontal="center" vertical="center"/>
      <protection/>
    </xf>
    <xf numFmtId="0" fontId="3" fillId="0" borderId="32" xfId="48" applyNumberFormat="1" applyFont="1" applyFill="1" applyBorder="1" applyAlignment="1" applyProtection="1">
      <alignment horizontal="center" vertical="center"/>
      <protection/>
    </xf>
    <xf numFmtId="0" fontId="0" fillId="0" borderId="31" xfId="48" applyNumberFormat="1" applyFont="1" applyFill="1" applyBorder="1" applyAlignment="1" applyProtection="1">
      <alignment vertical="center"/>
      <protection/>
    </xf>
    <xf numFmtId="0" fontId="3" fillId="0" borderId="54" xfId="48" applyNumberFormat="1" applyFont="1" applyFill="1" applyBorder="1" applyAlignment="1" applyProtection="1">
      <alignment/>
      <protection/>
    </xf>
    <xf numFmtId="0" fontId="0" fillId="0" borderId="53" xfId="48" applyNumberFormat="1" applyFont="1" applyFill="1" applyBorder="1" applyAlignment="1" applyProtection="1">
      <alignment vertical="center"/>
      <protection/>
    </xf>
    <xf numFmtId="0" fontId="3" fillId="0" borderId="30" xfId="48" applyNumberFormat="1" applyFont="1" applyFill="1" applyBorder="1" applyAlignment="1" applyProtection="1">
      <alignment horizontal="left"/>
      <protection/>
    </xf>
    <xf numFmtId="3" fontId="0" fillId="0" borderId="34" xfId="48" applyNumberFormat="1" applyFont="1" applyFill="1" applyBorder="1" applyAlignment="1" applyProtection="1">
      <alignment vertical="center"/>
      <protection/>
    </xf>
    <xf numFmtId="3" fontId="0" fillId="0" borderId="27" xfId="48" applyNumberFormat="1" applyFont="1" applyFill="1" applyBorder="1" applyAlignment="1" applyProtection="1">
      <alignment vertical="center"/>
      <protection/>
    </xf>
    <xf numFmtId="0" fontId="3" fillId="0" borderId="29" xfId="48" applyNumberFormat="1" applyFont="1" applyFill="1" applyBorder="1" applyAlignment="1" applyProtection="1">
      <alignment vertical="center"/>
      <protection/>
    </xf>
    <xf numFmtId="0" fontId="3" fillId="0" borderId="27" xfId="48" applyNumberFormat="1" applyFont="1" applyFill="1" applyBorder="1" applyAlignment="1" applyProtection="1">
      <alignment vertical="center"/>
      <protection/>
    </xf>
    <xf numFmtId="0" fontId="3" fillId="0" borderId="44" xfId="48" applyNumberFormat="1" applyFont="1" applyFill="1" applyBorder="1" applyAlignment="1" applyProtection="1">
      <alignment horizontal="center" vertical="center"/>
      <protection/>
    </xf>
    <xf numFmtId="0" fontId="3" fillId="0" borderId="19" xfId="48" applyNumberFormat="1" applyFont="1" applyFill="1" applyBorder="1" applyAlignment="1" applyProtection="1">
      <alignment horizontal="center" vertical="center"/>
      <protection/>
    </xf>
    <xf numFmtId="0" fontId="0" fillId="0" borderId="0" xfId="48" applyNumberFormat="1" applyFont="1" applyFill="1" applyAlignment="1" applyProtection="1">
      <alignment vertical="center"/>
      <protection/>
    </xf>
    <xf numFmtId="0" fontId="0" fillId="0" borderId="20" xfId="48" applyNumberFormat="1" applyFont="1" applyFill="1" applyBorder="1" applyAlignment="1" applyProtection="1">
      <alignment vertical="center"/>
      <protection/>
    </xf>
    <xf numFmtId="0" fontId="0" fillId="0" borderId="21" xfId="48" applyNumberFormat="1" applyFont="1" applyFill="1" applyBorder="1" applyAlignment="1" applyProtection="1">
      <alignment vertical="center"/>
      <protection/>
    </xf>
    <xf numFmtId="0" fontId="0" fillId="0" borderId="16" xfId="48" applyNumberFormat="1" applyFont="1" applyFill="1" applyBorder="1" applyAlignment="1" applyProtection="1">
      <alignment vertical="center"/>
      <protection/>
    </xf>
    <xf numFmtId="0" fontId="3" fillId="0" borderId="52" xfId="48" applyNumberFormat="1" applyFont="1" applyFill="1" applyBorder="1" applyAlignment="1" applyProtection="1">
      <alignment horizontal="center" vertical="center"/>
      <protection/>
    </xf>
    <xf numFmtId="0" fontId="0" fillId="0" borderId="25" xfId="48" applyNumberFormat="1" applyFont="1" applyFill="1" applyBorder="1" applyAlignment="1" applyProtection="1">
      <alignment vertical="center"/>
      <protection/>
    </xf>
    <xf numFmtId="0" fontId="8" fillId="0" borderId="25" xfId="48" applyNumberFormat="1" applyFont="1" applyFill="1" applyBorder="1" applyAlignment="1" applyProtection="1">
      <alignment vertical="center"/>
      <protection/>
    </xf>
    <xf numFmtId="0" fontId="0" fillId="0" borderId="18" xfId="48" applyNumberFormat="1" applyFont="1" applyFill="1" applyBorder="1" applyAlignment="1" applyProtection="1">
      <alignment vertical="center"/>
      <protection/>
    </xf>
    <xf numFmtId="0" fontId="9" fillId="0" borderId="51" xfId="48" applyNumberFormat="1" applyFont="1" applyFill="1" applyBorder="1" applyAlignment="1" applyProtection="1">
      <alignment vertical="center"/>
      <protection/>
    </xf>
    <xf numFmtId="0" fontId="9" fillId="0" borderId="43" xfId="48" applyNumberFormat="1" applyFont="1" applyFill="1" applyBorder="1" applyAlignment="1" applyProtection="1">
      <alignment horizontal="left" vertical="center"/>
      <protection/>
    </xf>
    <xf numFmtId="0" fontId="9" fillId="0" borderId="42" xfId="48" applyNumberFormat="1" applyFont="1" applyFill="1" applyBorder="1" applyAlignment="1" applyProtection="1">
      <alignment horizontal="left" vertical="center"/>
      <protection/>
    </xf>
    <xf numFmtId="0" fontId="12" fillId="0" borderId="42" xfId="48" applyNumberFormat="1" applyFont="1" applyFill="1" applyBorder="1" applyAlignment="1" applyProtection="1">
      <alignment horizontal="left" vertical="center"/>
      <protection/>
    </xf>
    <xf numFmtId="0" fontId="10" fillId="34" borderId="41" xfId="48" applyNumberFormat="1" applyFont="1" applyFill="1" applyBorder="1" applyAlignment="1" applyProtection="1">
      <alignment horizontal="left" vertical="center"/>
      <protection/>
    </xf>
    <xf numFmtId="0" fontId="11" fillId="34" borderId="40" xfId="48" applyNumberFormat="1" applyFont="1" applyFill="1" applyBorder="1" applyAlignment="1" applyProtection="1">
      <alignment horizontal="center" vertical="center"/>
      <protection/>
    </xf>
    <xf numFmtId="0" fontId="0" fillId="0" borderId="19" xfId="48" applyNumberFormat="1" applyFont="1" applyFill="1" applyBorder="1" applyAlignment="1" applyProtection="1">
      <alignment vertical="center"/>
      <protection/>
    </xf>
    <xf numFmtId="0" fontId="3" fillId="0" borderId="0" xfId="48" applyNumberFormat="1" applyFont="1" applyFill="1" applyAlignment="1" applyProtection="1">
      <alignment horizontal="left"/>
      <protection/>
    </xf>
    <xf numFmtId="0" fontId="3" fillId="0" borderId="16" xfId="48" applyNumberFormat="1" applyFont="1" applyFill="1" applyBorder="1" applyAlignment="1" applyProtection="1">
      <alignment horizontal="left"/>
      <protection/>
    </xf>
    <xf numFmtId="4" fontId="0" fillId="33" borderId="50" xfId="48" applyNumberFormat="1" applyFont="1" applyFill="1" applyBorder="1" applyAlignment="1" applyProtection="1">
      <alignment vertical="center"/>
      <protection/>
    </xf>
    <xf numFmtId="4" fontId="18" fillId="33" borderId="10" xfId="48" applyNumberFormat="1" applyFont="1" applyFill="1" applyBorder="1" applyAlignment="1" applyProtection="1">
      <alignment vertical="center"/>
      <protection/>
    </xf>
    <xf numFmtId="0" fontId="3" fillId="0" borderId="37" xfId="48" applyNumberFormat="1" applyFont="1" applyFill="1" applyBorder="1" applyAlignment="1" applyProtection="1">
      <alignment vertical="center"/>
      <protection/>
    </xf>
    <xf numFmtId="0" fontId="3" fillId="0" borderId="31" xfId="48" applyNumberFormat="1" applyFont="1" applyFill="1" applyBorder="1" applyAlignment="1" applyProtection="1">
      <alignment vertical="center"/>
      <protection/>
    </xf>
    <xf numFmtId="0" fontId="9" fillId="0" borderId="38" xfId="48" applyNumberFormat="1" applyFont="1" applyFill="1" applyBorder="1" applyAlignment="1" applyProtection="1">
      <alignment vertical="center"/>
      <protection/>
    </xf>
    <xf numFmtId="166" fontId="8" fillId="0" borderId="0" xfId="48" applyNumberFormat="1" applyFont="1" applyFill="1" applyAlignment="1" applyProtection="1">
      <alignment vertical="center"/>
      <protection/>
    </xf>
    <xf numFmtId="0" fontId="8" fillId="0" borderId="0" xfId="48" applyNumberFormat="1" applyFont="1" applyFill="1" applyAlignment="1" applyProtection="1">
      <alignment vertical="center"/>
      <protection/>
    </xf>
    <xf numFmtId="0" fontId="8" fillId="0" borderId="16" xfId="48" applyNumberFormat="1" applyFont="1" applyFill="1" applyBorder="1" applyAlignment="1" applyProtection="1">
      <alignment vertical="center"/>
      <protection/>
    </xf>
    <xf numFmtId="4" fontId="0" fillId="0" borderId="34" xfId="48" applyNumberFormat="1" applyFont="1" applyFill="1" applyBorder="1" applyAlignment="1" applyProtection="1">
      <alignment vertical="center"/>
      <protection/>
    </xf>
    <xf numFmtId="4" fontId="0" fillId="0" borderId="27" xfId="48" applyNumberFormat="1" applyFont="1" applyFill="1" applyBorder="1" applyAlignment="1" applyProtection="1">
      <alignment vertical="center"/>
      <protection/>
    </xf>
    <xf numFmtId="9" fontId="3" fillId="0" borderId="26" xfId="48" applyNumberFormat="1" applyFont="1" applyFill="1" applyBorder="1" applyAlignment="1" applyProtection="1">
      <alignment vertical="center"/>
      <protection/>
    </xf>
    <xf numFmtId="4" fontId="0" fillId="0" borderId="26" xfId="48" applyNumberFormat="1" applyFont="1" applyFill="1" applyBorder="1" applyAlignment="1" applyProtection="1">
      <alignment vertical="center"/>
      <protection/>
    </xf>
    <xf numFmtId="9" fontId="3" fillId="0" borderId="27" xfId="48" applyNumberFormat="1" applyFont="1" applyFill="1" applyBorder="1" applyAlignment="1" applyProtection="1">
      <alignment horizontal="right" vertical="center"/>
      <protection/>
    </xf>
    <xf numFmtId="0" fontId="8" fillId="0" borderId="20" xfId="48" applyNumberFormat="1" applyFont="1" applyFill="1" applyBorder="1" applyAlignment="1" applyProtection="1">
      <alignment vertical="center"/>
      <protection/>
    </xf>
    <xf numFmtId="0" fontId="9" fillId="0" borderId="16" xfId="48" applyNumberFormat="1" applyFont="1" applyFill="1" applyBorder="1" applyAlignment="1" applyProtection="1">
      <alignment vertical="center"/>
      <protection/>
    </xf>
    <xf numFmtId="0" fontId="0" fillId="0" borderId="49" xfId="48" applyNumberFormat="1" applyFont="1" applyFill="1" applyBorder="1" applyAlignment="1" applyProtection="1">
      <alignment vertical="center"/>
      <protection/>
    </xf>
    <xf numFmtId="0" fontId="8" fillId="0" borderId="23" xfId="48" applyNumberFormat="1" applyFont="1" applyFill="1" applyBorder="1" applyAlignment="1" applyProtection="1">
      <alignment vertical="center"/>
      <protection/>
    </xf>
    <xf numFmtId="0" fontId="0" fillId="0" borderId="23" xfId="48" applyNumberFormat="1" applyFont="1" applyFill="1" applyBorder="1" applyAlignment="1" applyProtection="1">
      <alignment vertical="center"/>
      <protection/>
    </xf>
    <xf numFmtId="0" fontId="3" fillId="0" borderId="23" xfId="48" applyNumberFormat="1" applyFont="1" applyFill="1" applyBorder="1" applyAlignment="1" applyProtection="1">
      <alignment horizontal="left"/>
      <protection/>
    </xf>
    <xf numFmtId="0" fontId="0" fillId="0" borderId="24" xfId="48" applyNumberFormat="1" applyFont="1" applyFill="1" applyBorder="1" applyAlignment="1" applyProtection="1">
      <alignment vertical="center"/>
      <protection/>
    </xf>
    <xf numFmtId="0" fontId="3" fillId="0" borderId="48" xfId="48" applyNumberFormat="1" applyFont="1" applyFill="1" applyBorder="1" applyAlignment="1" applyProtection="1">
      <alignment horizontal="left"/>
      <protection/>
    </xf>
    <xf numFmtId="3" fontId="0" fillId="33" borderId="12" xfId="48" applyNumberFormat="1" applyFont="1" applyFill="1" applyBorder="1" applyAlignment="1" applyProtection="1">
      <alignment vertical="center"/>
      <protection/>
    </xf>
    <xf numFmtId="0" fontId="3" fillId="0" borderId="25" xfId="48" applyNumberFormat="1" applyFont="1" applyFill="1" applyBorder="1" applyAlignment="1" applyProtection="1">
      <alignment vertical="center"/>
      <protection/>
    </xf>
    <xf numFmtId="166" fontId="0" fillId="0" borderId="19" xfId="48" applyNumberFormat="1" applyFont="1" applyFill="1" applyBorder="1" applyAlignment="1" applyProtection="1">
      <alignment vertical="center"/>
      <protection/>
    </xf>
    <xf numFmtId="0" fontId="0" fillId="0" borderId="15" xfId="48" applyNumberFormat="1" applyFont="1" applyFill="1" applyBorder="1" applyAlignment="1" applyProtection="1">
      <alignment vertical="center"/>
      <protection/>
    </xf>
    <xf numFmtId="0" fontId="8" fillId="0" borderId="14" xfId="48" applyNumberFormat="1" applyFont="1" applyFill="1" applyBorder="1" applyAlignment="1" applyProtection="1">
      <alignment vertical="center"/>
      <protection/>
    </xf>
    <xf numFmtId="0" fontId="0" fillId="0" borderId="14" xfId="48" applyNumberFormat="1" applyFont="1" applyFill="1" applyBorder="1" applyAlignment="1" applyProtection="1">
      <alignment vertical="center"/>
      <protection/>
    </xf>
    <xf numFmtId="0" fontId="8" fillId="0" borderId="47" xfId="48" applyNumberFormat="1" applyFont="1" applyFill="1" applyBorder="1" applyAlignment="1" applyProtection="1">
      <alignment vertical="center"/>
      <protection/>
    </xf>
    <xf numFmtId="0" fontId="0" fillId="0" borderId="46" xfId="48" applyNumberFormat="1" applyFont="1" applyFill="1" applyBorder="1" applyAlignment="1" applyProtection="1">
      <alignment vertical="center"/>
      <protection/>
    </xf>
    <xf numFmtId="0" fontId="9" fillId="0" borderId="13" xfId="48" applyNumberFormat="1" applyFont="1" applyFill="1" applyBorder="1" applyAlignment="1" applyProtection="1">
      <alignment vertical="center"/>
      <protection/>
    </xf>
    <xf numFmtId="3" fontId="0" fillId="0" borderId="12" xfId="48" applyNumberFormat="1" applyFont="1" applyFill="1" applyBorder="1" applyAlignment="1" applyProtection="1">
      <alignment vertical="center"/>
      <protection/>
    </xf>
    <xf numFmtId="3" fontId="11" fillId="0" borderId="10" xfId="48" applyNumberFormat="1" applyFont="1" applyFill="1" applyBorder="1" applyAlignment="1" applyProtection="1">
      <alignment vertical="center"/>
      <protection/>
    </xf>
    <xf numFmtId="0" fontId="13" fillId="0" borderId="27" xfId="48" applyNumberFormat="1" applyFont="1" applyFill="1" applyBorder="1" applyAlignment="1" applyProtection="1">
      <alignment vertical="center"/>
      <protection/>
    </xf>
    <xf numFmtId="3" fontId="0" fillId="0" borderId="10" xfId="48" applyNumberFormat="1" applyFont="1" applyFill="1" applyBorder="1" applyAlignment="1" applyProtection="1">
      <alignment vertical="center"/>
      <protection/>
    </xf>
    <xf numFmtId="0" fontId="3" fillId="0" borderId="28" xfId="48" applyNumberFormat="1" applyFont="1" applyFill="1" applyBorder="1" applyAlignment="1" applyProtection="1">
      <alignment vertical="center"/>
      <protection/>
    </xf>
    <xf numFmtId="0" fontId="3" fillId="0" borderId="33" xfId="48" applyNumberFormat="1" applyFont="1" applyFill="1" applyBorder="1" applyAlignment="1" applyProtection="1">
      <alignment vertical="center"/>
      <protection/>
    </xf>
    <xf numFmtId="3" fontId="0" fillId="0" borderId="32" xfId="48" applyNumberFormat="1" applyFont="1" applyFill="1" applyBorder="1" applyAlignment="1" applyProtection="1">
      <alignment vertical="center"/>
      <protection/>
    </xf>
    <xf numFmtId="3" fontId="16" fillId="0" borderId="54" xfId="48" applyNumberFormat="1" applyFont="1" applyFill="1" applyBorder="1" applyAlignment="1" applyProtection="1">
      <alignment vertical="center"/>
      <protection/>
    </xf>
    <xf numFmtId="0" fontId="3" fillId="0" borderId="26" xfId="48" applyNumberFormat="1" applyFont="1" applyFill="1" applyBorder="1" applyAlignment="1" applyProtection="1">
      <alignment vertical="center"/>
      <protection/>
    </xf>
    <xf numFmtId="0" fontId="9" fillId="0" borderId="24" xfId="48" applyNumberFormat="1" applyFont="1" applyFill="1" applyBorder="1" applyAlignment="1" applyProtection="1">
      <alignment vertical="center"/>
      <protection/>
    </xf>
    <xf numFmtId="0" fontId="9" fillId="0" borderId="22" xfId="48" applyNumberFormat="1" applyFont="1" applyFill="1" applyBorder="1" applyAlignment="1" applyProtection="1">
      <alignment vertical="center"/>
      <protection/>
    </xf>
    <xf numFmtId="10" fontId="8" fillId="0" borderId="27" xfId="48" applyNumberFormat="1" applyFont="1" applyFill="1" applyBorder="1" applyAlignment="1" applyProtection="1">
      <alignment vertical="center"/>
      <protection/>
    </xf>
    <xf numFmtId="165" fontId="3" fillId="0" borderId="27" xfId="48" applyNumberFormat="1" applyFont="1" applyFill="1" applyBorder="1" applyAlignment="1" applyProtection="1">
      <alignment vertical="center"/>
      <protection/>
    </xf>
    <xf numFmtId="3" fontId="0" fillId="0" borderId="52" xfId="48" applyNumberFormat="1" applyFont="1" applyFill="1" applyBorder="1" applyAlignment="1" applyProtection="1">
      <alignment vertical="center"/>
      <protection/>
    </xf>
    <xf numFmtId="3" fontId="16" fillId="0" borderId="17" xfId="48" applyNumberFormat="1" applyFont="1" applyFill="1" applyBorder="1" applyAlignment="1" applyProtection="1">
      <alignment vertical="center"/>
      <protection/>
    </xf>
    <xf numFmtId="0" fontId="9" fillId="0" borderId="18" xfId="48" applyNumberFormat="1" applyFont="1" applyFill="1" applyBorder="1" applyAlignment="1" applyProtection="1">
      <alignment vertical="center"/>
      <protection/>
    </xf>
    <xf numFmtId="0" fontId="9" fillId="0" borderId="17" xfId="48" applyNumberFormat="1" applyFont="1" applyFill="1" applyBorder="1" applyAlignment="1" applyProtection="1">
      <alignment vertical="center"/>
      <protection/>
    </xf>
    <xf numFmtId="4" fontId="3" fillId="0" borderId="28" xfId="48" applyNumberFormat="1" applyFont="1" applyFill="1" applyBorder="1" applyAlignment="1" applyProtection="1">
      <alignment vertical="center"/>
      <protection/>
    </xf>
    <xf numFmtId="3" fontId="0" fillId="0" borderId="49" xfId="48" applyNumberFormat="1" applyFont="1" applyFill="1" applyBorder="1" applyAlignment="1" applyProtection="1">
      <alignment vertical="center"/>
      <protection/>
    </xf>
    <xf numFmtId="3" fontId="16" fillId="0" borderId="22" xfId="48" applyNumberFormat="1" applyFont="1" applyFill="1" applyBorder="1" applyAlignment="1" applyProtection="1">
      <alignment vertical="center"/>
      <protection/>
    </xf>
    <xf numFmtId="3" fontId="17" fillId="0" borderId="22" xfId="48" applyNumberFormat="1" applyFont="1" applyBorder="1">
      <alignment/>
      <protection/>
    </xf>
    <xf numFmtId="0" fontId="10" fillId="34" borderId="41" xfId="48" applyNumberFormat="1" applyFont="1" applyFill="1" applyBorder="1" applyAlignment="1" applyProtection="1">
      <alignment vertical="center"/>
      <protection/>
    </xf>
    <xf numFmtId="0" fontId="0" fillId="34" borderId="41" xfId="48" applyNumberFormat="1" applyFont="1" applyFill="1" applyBorder="1" applyAlignment="1" applyProtection="1">
      <alignment horizontal="center" vertical="center"/>
      <protection/>
    </xf>
    <xf numFmtId="0" fontId="9" fillId="34" borderId="41" xfId="48" applyNumberFormat="1" applyFont="1" applyFill="1" applyBorder="1" applyAlignment="1" applyProtection="1">
      <alignment horizontal="center" vertical="center"/>
      <protection/>
    </xf>
    <xf numFmtId="0" fontId="9" fillId="0" borderId="12" xfId="48" applyNumberFormat="1" applyFont="1" applyFill="1" applyBorder="1" applyAlignment="1" applyProtection="1">
      <alignment vertical="center"/>
      <protection/>
    </xf>
    <xf numFmtId="0" fontId="9" fillId="0" borderId="11" xfId="48" applyNumberFormat="1" applyFont="1" applyFill="1" applyBorder="1" applyAlignment="1" applyProtection="1">
      <alignment vertical="center"/>
      <protection/>
    </xf>
    <xf numFmtId="165" fontId="9" fillId="0" borderId="11" xfId="48" applyNumberFormat="1" applyFont="1" applyFill="1" applyBorder="1" applyAlignment="1" applyProtection="1">
      <alignment horizontal="left" vertical="center"/>
      <protection/>
    </xf>
    <xf numFmtId="165" fontId="10" fillId="0" borderId="11" xfId="48" applyNumberFormat="1" applyFont="1" applyFill="1" applyBorder="1" applyAlignment="1" applyProtection="1">
      <alignment vertical="center"/>
      <protection/>
    </xf>
    <xf numFmtId="0" fontId="9" fillId="0" borderId="10" xfId="48" applyNumberFormat="1" applyFont="1" applyFill="1" applyBorder="1" applyAlignment="1" applyProtection="1">
      <alignment vertical="center"/>
      <protection/>
    </xf>
    <xf numFmtId="3" fontId="0" fillId="0" borderId="36" xfId="48" applyNumberFormat="1" applyFont="1" applyFill="1" applyBorder="1" applyAlignment="1" applyProtection="1">
      <alignment vertical="center"/>
      <protection/>
    </xf>
    <xf numFmtId="0" fontId="0" fillId="0" borderId="38" xfId="48" applyNumberFormat="1" applyFont="1" applyFill="1" applyBorder="1" applyAlignment="1" applyProtection="1">
      <alignment vertical="center"/>
      <protection/>
    </xf>
    <xf numFmtId="166" fontId="0" fillId="0" borderId="36" xfId="48" applyNumberFormat="1" applyFont="1" applyFill="1" applyBorder="1" applyAlignment="1" applyProtection="1">
      <alignment vertical="center"/>
      <protection/>
    </xf>
    <xf numFmtId="0" fontId="0" fillId="0" borderId="36" xfId="48" applyNumberFormat="1" applyFont="1" applyFill="1" applyBorder="1" applyAlignment="1" applyProtection="1">
      <alignment vertical="center"/>
      <protection/>
    </xf>
    <xf numFmtId="3" fontId="0" fillId="0" borderId="37" xfId="48" applyNumberFormat="1" applyFont="1" applyFill="1" applyBorder="1" applyAlignment="1" applyProtection="1">
      <alignment vertical="center"/>
      <protection/>
    </xf>
    <xf numFmtId="166" fontId="0" fillId="0" borderId="37" xfId="48" applyNumberFormat="1" applyFont="1" applyFill="1" applyBorder="1" applyAlignment="1" applyProtection="1">
      <alignment vertical="center"/>
      <protection/>
    </xf>
    <xf numFmtId="0" fontId="0" fillId="0" borderId="35" xfId="48" applyNumberFormat="1" applyFont="1" applyFill="1" applyBorder="1" applyAlignment="1" applyProtection="1">
      <alignment vertical="center"/>
      <protection/>
    </xf>
    <xf numFmtId="0" fontId="0" fillId="0" borderId="34" xfId="48" applyNumberFormat="1" applyFont="1" applyFill="1" applyBorder="1" applyAlignment="1" applyProtection="1">
      <alignment vertical="center"/>
      <protection/>
    </xf>
    <xf numFmtId="0" fontId="0" fillId="0" borderId="29" xfId="48" applyNumberFormat="1" applyFont="1" applyFill="1" applyBorder="1" applyAlignment="1" applyProtection="1">
      <alignment vertical="center"/>
      <protection/>
    </xf>
    <xf numFmtId="0" fontId="0" fillId="0" borderId="27" xfId="48" applyNumberFormat="1" applyFont="1" applyFill="1" applyBorder="1" applyAlignment="1" applyProtection="1">
      <alignment vertical="center"/>
      <protection/>
    </xf>
    <xf numFmtId="0" fontId="0" fillId="0" borderId="28" xfId="48" applyNumberFormat="1" applyFont="1" applyFill="1" applyBorder="1" applyAlignment="1" applyProtection="1">
      <alignment vertical="center"/>
      <protection/>
    </xf>
    <xf numFmtId="0" fontId="0" fillId="0" borderId="28" xfId="48" applyNumberFormat="1" applyFont="1" applyFill="1" applyBorder="1" applyAlignment="1" applyProtection="1">
      <alignment horizontal="left" vertical="center"/>
      <protection/>
    </xf>
    <xf numFmtId="0" fontId="0" fillId="0" borderId="29" xfId="48" applyNumberFormat="1" applyFont="1" applyFill="1" applyBorder="1" applyAlignment="1" applyProtection="1">
      <alignment horizontal="left" vertical="center"/>
      <protection/>
    </xf>
    <xf numFmtId="0" fontId="0" fillId="0" borderId="33" xfId="48" applyNumberFormat="1" applyFont="1" applyFill="1" applyBorder="1" applyAlignment="1" applyProtection="1">
      <alignment horizontal="left" vertical="center"/>
      <protection/>
    </xf>
    <xf numFmtId="165" fontId="0" fillId="0" borderId="29" xfId="48" applyNumberFormat="1" applyFont="1" applyFill="1" applyBorder="1" applyAlignment="1" applyProtection="1">
      <alignment vertical="center"/>
      <protection/>
    </xf>
    <xf numFmtId="0" fontId="0" fillId="0" borderId="33" xfId="48" applyNumberFormat="1" applyFont="1" applyFill="1" applyBorder="1" applyAlignment="1" applyProtection="1">
      <alignment vertical="center"/>
      <protection/>
    </xf>
    <xf numFmtId="0" fontId="9" fillId="0" borderId="15" xfId="48" applyNumberFormat="1" applyFont="1" applyFill="1" applyBorder="1" applyAlignment="1" applyProtection="1">
      <alignment vertical="center"/>
      <protection/>
    </xf>
    <xf numFmtId="0" fontId="9" fillId="0" borderId="14" xfId="48" applyNumberFormat="1" applyFont="1" applyFill="1" applyBorder="1" applyAlignment="1" applyProtection="1">
      <alignment vertical="center"/>
      <protection/>
    </xf>
    <xf numFmtId="0" fontId="6" fillId="0" borderId="32" xfId="48" applyNumberFormat="1" applyFont="1" applyFill="1" applyBorder="1" applyAlignment="1" applyProtection="1">
      <alignment vertical="center"/>
      <protection/>
    </xf>
    <xf numFmtId="0" fontId="6" fillId="0" borderId="31" xfId="48" applyNumberFormat="1" applyFont="1" applyFill="1" applyBorder="1" applyAlignment="1" applyProtection="1">
      <alignment vertical="center"/>
      <protection/>
    </xf>
    <xf numFmtId="0" fontId="6" fillId="0" borderId="30" xfId="48" applyNumberFormat="1" applyFont="1" applyFill="1" applyBorder="1" applyAlignment="1" applyProtection="1">
      <alignment vertical="center"/>
      <protection/>
    </xf>
    <xf numFmtId="0" fontId="6" fillId="0" borderId="19" xfId="48" applyNumberFormat="1" applyFont="1" applyFill="1" applyBorder="1" applyAlignment="1" applyProtection="1">
      <alignment vertical="center"/>
      <protection/>
    </xf>
    <xf numFmtId="3" fontId="6" fillId="0" borderId="26" xfId="48" applyNumberFormat="1" applyFont="1" applyFill="1" applyBorder="1" applyAlignment="1" applyProtection="1">
      <alignment horizontal="right" vertical="center"/>
      <protection/>
    </xf>
    <xf numFmtId="0" fontId="6" fillId="0" borderId="0" xfId="48" applyNumberFormat="1" applyFont="1" applyFill="1" applyAlignment="1" applyProtection="1">
      <alignment vertical="center"/>
      <protection/>
    </xf>
    <xf numFmtId="14" fontId="6" fillId="0" borderId="26" xfId="48" applyNumberFormat="1" applyFont="1" applyFill="1" applyBorder="1" applyAlignment="1" applyProtection="1">
      <alignment horizontal="center" vertical="center"/>
      <protection/>
    </xf>
    <xf numFmtId="165" fontId="8" fillId="0" borderId="0" xfId="48" applyNumberFormat="1" applyFont="1" applyFill="1" applyAlignment="1" applyProtection="1">
      <alignment vertical="center"/>
      <protection/>
    </xf>
    <xf numFmtId="165" fontId="6" fillId="0" borderId="0" xfId="48" applyNumberFormat="1" applyFont="1" applyFill="1" applyAlignment="1" applyProtection="1">
      <alignment vertical="center"/>
      <protection/>
    </xf>
    <xf numFmtId="0" fontId="6" fillId="0" borderId="28" xfId="48" applyNumberFormat="1" applyFont="1" applyFill="1" applyBorder="1" applyAlignment="1" applyProtection="1">
      <alignment vertical="center"/>
      <protection/>
    </xf>
    <xf numFmtId="0" fontId="6" fillId="0" borderId="29" xfId="48" applyNumberFormat="1" applyFont="1" applyFill="1" applyBorder="1" applyAlignment="1" applyProtection="1">
      <alignment vertical="center"/>
      <protection/>
    </xf>
    <xf numFmtId="165" fontId="6" fillId="0" borderId="27" xfId="48" applyNumberFormat="1" applyFont="1" applyFill="1" applyBorder="1" applyAlignment="1" applyProtection="1">
      <alignment vertical="center"/>
      <protection/>
    </xf>
    <xf numFmtId="165" fontId="6" fillId="0" borderId="26" xfId="48" applyNumberFormat="1" applyFont="1" applyFill="1" applyBorder="1" applyAlignment="1" applyProtection="1">
      <alignment vertical="center"/>
      <protection/>
    </xf>
    <xf numFmtId="0" fontId="6" fillId="0" borderId="16" xfId="48" applyNumberFormat="1" applyFont="1" applyFill="1" applyBorder="1" applyAlignment="1" applyProtection="1">
      <alignment vertical="center"/>
      <protection/>
    </xf>
    <xf numFmtId="0" fontId="6" fillId="0" borderId="19" xfId="48" applyNumberFormat="1" applyFont="1" applyFill="1" applyBorder="1" applyAlignment="1" applyProtection="1">
      <alignment/>
      <protection/>
    </xf>
    <xf numFmtId="0" fontId="6" fillId="0" borderId="0" xfId="48" applyNumberFormat="1" applyFont="1" applyFill="1" applyAlignment="1" applyProtection="1">
      <alignment/>
      <protection/>
    </xf>
    <xf numFmtId="0" fontId="8" fillId="0" borderId="0" xfId="48" applyNumberFormat="1" applyFont="1" applyFill="1" applyAlignment="1" applyProtection="1">
      <alignment/>
      <protection/>
    </xf>
    <xf numFmtId="0" fontId="0" fillId="0" borderId="0" xfId="48" applyNumberFormat="1" applyFont="1" applyFill="1" applyAlignment="1" applyProtection="1">
      <alignment/>
      <protection/>
    </xf>
    <xf numFmtId="0" fontId="6" fillId="0" borderId="16" xfId="48" applyNumberFormat="1" applyFont="1" applyFill="1" applyBorder="1" applyAlignment="1" applyProtection="1">
      <alignment/>
      <protection/>
    </xf>
    <xf numFmtId="165" fontId="6" fillId="0" borderId="26" xfId="48" applyNumberFormat="1" applyFont="1" applyFill="1" applyBorder="1" applyAlignment="1" applyProtection="1">
      <alignment horizontal="left" vertical="center"/>
      <protection/>
    </xf>
    <xf numFmtId="0" fontId="6" fillId="33" borderId="24" xfId="48" applyNumberFormat="1" applyFont="1" applyFill="1" applyBorder="1" applyAlignment="1" applyProtection="1">
      <alignment horizontal="right" vertical="center"/>
      <protection/>
    </xf>
    <xf numFmtId="0" fontId="6" fillId="33" borderId="23" xfId="48" applyNumberFormat="1" applyFont="1" applyFill="1" applyBorder="1" applyAlignment="1" applyProtection="1">
      <alignment vertical="center"/>
      <protection/>
    </xf>
    <xf numFmtId="165" fontId="6" fillId="33" borderId="22" xfId="48" applyNumberFormat="1" applyFont="1" applyFill="1" applyBorder="1" applyAlignment="1" applyProtection="1">
      <alignment vertical="center"/>
      <protection/>
    </xf>
    <xf numFmtId="0" fontId="6" fillId="0" borderId="15" xfId="48" applyNumberFormat="1" applyFont="1" applyFill="1" applyBorder="1" applyAlignment="1" applyProtection="1">
      <alignment vertical="center"/>
      <protection/>
    </xf>
    <xf numFmtId="0" fontId="6" fillId="0" borderId="14" xfId="48" applyNumberFormat="1" applyFont="1" applyFill="1" applyBorder="1" applyAlignment="1" applyProtection="1">
      <alignment vertical="center"/>
      <protection/>
    </xf>
    <xf numFmtId="0" fontId="6" fillId="0" borderId="13" xfId="48" applyNumberFormat="1" applyFont="1" applyFill="1" applyBorder="1" applyAlignment="1" applyProtection="1">
      <alignment vertical="center"/>
      <protection/>
    </xf>
    <xf numFmtId="0" fontId="4" fillId="0" borderId="12" xfId="48" applyNumberFormat="1" applyFont="1" applyFill="1" applyBorder="1" applyAlignment="1" applyProtection="1">
      <alignment horizontal="left" vertical="center"/>
      <protection/>
    </xf>
    <xf numFmtId="0" fontId="4" fillId="0" borderId="11" xfId="48" applyNumberFormat="1" applyFont="1" applyFill="1" applyBorder="1" applyAlignment="1" applyProtection="1">
      <alignment horizontal="left" vertical="center"/>
      <protection/>
    </xf>
    <xf numFmtId="0" fontId="5" fillId="0" borderId="11" xfId="48" applyNumberFormat="1" applyFont="1" applyFill="1" applyBorder="1" applyAlignment="1" applyProtection="1">
      <alignment horizontal="left" vertical="center"/>
      <protection/>
    </xf>
    <xf numFmtId="0" fontId="4" fillId="0" borderId="10" xfId="48" applyNumberFormat="1" applyFont="1" applyFill="1" applyBorder="1" applyAlignment="1" applyProtection="1">
      <alignment horizontal="left" vertical="center"/>
      <protection/>
    </xf>
    <xf numFmtId="0" fontId="8" fillId="36" borderId="60" xfId="48" applyNumberFormat="1" applyFont="1" applyFill="1" applyBorder="1" applyAlignment="1" applyProtection="1">
      <alignment horizontal="center" vertical="center" wrapText="1"/>
      <protection/>
    </xf>
    <xf numFmtId="0" fontId="8" fillId="36" borderId="59" xfId="48" applyNumberFormat="1" applyFont="1" applyFill="1" applyBorder="1" applyAlignment="1" applyProtection="1">
      <alignment horizontal="center" vertical="center" wrapText="1"/>
      <protection/>
    </xf>
    <xf numFmtId="1" fontId="8" fillId="36" borderId="58" xfId="48" applyNumberFormat="1" applyFont="1" applyFill="1" applyBorder="1" applyAlignment="1" applyProtection="1">
      <alignment horizontal="center" vertical="center" wrapText="1"/>
      <protection/>
    </xf>
    <xf numFmtId="0" fontId="8" fillId="36" borderId="57" xfId="48" applyNumberFormat="1" applyFont="1" applyFill="1" applyBorder="1" applyAlignment="1" applyProtection="1">
      <alignment horizontal="center" vertical="center" wrapText="1"/>
      <protection/>
    </xf>
    <xf numFmtId="0" fontId="8" fillId="36" borderId="56" xfId="48" applyNumberFormat="1" applyFont="1" applyFill="1" applyBorder="1" applyAlignment="1" applyProtection="1">
      <alignment horizontal="center" vertical="center" wrapText="1"/>
      <protection/>
    </xf>
    <xf numFmtId="1" fontId="8" fillId="36" borderId="55" xfId="48" applyNumberFormat="1" applyFont="1" applyFill="1" applyBorder="1" applyAlignment="1" applyProtection="1">
      <alignment horizontal="center" vertical="center" wrapText="1"/>
      <protection/>
    </xf>
    <xf numFmtId="0" fontId="8" fillId="35" borderId="0" xfId="48" applyNumberFormat="1" applyFont="1" applyFill="1" applyAlignment="1" applyProtection="1">
      <alignment vertical="center"/>
      <protection/>
    </xf>
    <xf numFmtId="1" fontId="8" fillId="35" borderId="0" xfId="48" applyNumberFormat="1" applyFont="1" applyFill="1" applyAlignment="1" applyProtection="1">
      <alignment vertical="center"/>
      <protection/>
    </xf>
    <xf numFmtId="14" fontId="8" fillId="35" borderId="0" xfId="48" applyNumberFormat="1" applyFont="1" applyFill="1" applyAlignment="1" applyProtection="1">
      <alignment horizontal="left" vertical="center"/>
      <protection/>
    </xf>
    <xf numFmtId="1" fontId="7" fillId="35" borderId="0" xfId="48" applyNumberFormat="1" applyFont="1" applyFill="1" applyAlignment="1" applyProtection="1">
      <alignment vertical="center"/>
      <protection/>
    </xf>
    <xf numFmtId="1" fontId="14" fillId="35" borderId="0" xfId="48" applyNumberFormat="1" applyFont="1" applyFill="1" applyAlignment="1" applyProtection="1">
      <alignment vertical="center"/>
      <protection/>
    </xf>
    <xf numFmtId="0" fontId="23" fillId="33" borderId="0" xfId="46" applyFont="1" applyFill="1" applyAlignment="1" applyProtection="1">
      <alignment horizontal="left"/>
      <protection/>
    </xf>
    <xf numFmtId="0" fontId="2" fillId="33" borderId="0" xfId="46" applyFont="1" applyFill="1" applyAlignment="1" applyProtection="1">
      <alignment horizontal="left"/>
      <protection/>
    </xf>
    <xf numFmtId="0" fontId="22" fillId="0" borderId="0" xfId="46" applyAlignment="1">
      <alignment horizontal="left" vertical="top"/>
      <protection locked="0"/>
    </xf>
    <xf numFmtId="0" fontId="24" fillId="33" borderId="0" xfId="46" applyFont="1" applyFill="1" applyAlignment="1" applyProtection="1">
      <alignment horizontal="center"/>
      <protection/>
    </xf>
    <xf numFmtId="0" fontId="17" fillId="33" borderId="0" xfId="46" applyFont="1" applyFill="1" applyAlignment="1" applyProtection="1">
      <alignment horizontal="left"/>
      <protection/>
    </xf>
    <xf numFmtId="14" fontId="16" fillId="33" borderId="0" xfId="46" applyNumberFormat="1" applyFont="1" applyFill="1" applyAlignment="1" applyProtection="1">
      <alignment horizontal="left"/>
      <protection/>
    </xf>
    <xf numFmtId="0" fontId="16" fillId="33" borderId="0" xfId="46" applyFont="1" applyFill="1" applyAlignment="1" applyProtection="1">
      <alignment horizontal="left"/>
      <protection/>
    </xf>
    <xf numFmtId="0" fontId="17" fillId="33" borderId="0" xfId="46" applyFont="1" applyFill="1" applyAlignment="1" applyProtection="1">
      <alignment horizontal="center"/>
      <protection/>
    </xf>
    <xf numFmtId="0" fontId="27" fillId="36" borderId="61" xfId="46" applyFont="1" applyFill="1" applyBorder="1" applyAlignment="1" applyProtection="1">
      <alignment horizontal="center" vertical="center" wrapText="1"/>
      <protection/>
    </xf>
    <xf numFmtId="0" fontId="27" fillId="36" borderId="61" xfId="46" applyFont="1" applyFill="1" applyBorder="1" applyAlignment="1" applyProtection="1">
      <alignment horizontal="center" vertical="center"/>
      <protection/>
    </xf>
    <xf numFmtId="167" fontId="16" fillId="0" borderId="62" xfId="46" applyNumberFormat="1" applyFont="1" applyBorder="1" applyAlignment="1" applyProtection="1">
      <alignment horizontal="center" wrapText="1"/>
      <protection/>
    </xf>
    <xf numFmtId="1" fontId="0" fillId="0" borderId="62" xfId="0" applyNumberFormat="1" applyBorder="1" applyAlignment="1">
      <alignment/>
    </xf>
    <xf numFmtId="3" fontId="16" fillId="0" borderId="62" xfId="46" applyNumberFormat="1" applyFont="1" applyBorder="1" applyAlignment="1" applyProtection="1">
      <alignment horizontal="right"/>
      <protection/>
    </xf>
    <xf numFmtId="167" fontId="16" fillId="33" borderId="0" xfId="46" applyNumberFormat="1" applyFont="1" applyFill="1" applyBorder="1" applyAlignment="1" applyProtection="1">
      <alignment horizontal="center" wrapText="1"/>
      <protection/>
    </xf>
    <xf numFmtId="1" fontId="0" fillId="33" borderId="0" xfId="0" applyNumberFormat="1" applyFill="1" applyBorder="1" applyAlignment="1">
      <alignment/>
    </xf>
    <xf numFmtId="3" fontId="16" fillId="33" borderId="0" xfId="46" applyNumberFormat="1" applyFont="1" applyFill="1" applyBorder="1" applyAlignment="1" applyProtection="1">
      <alignment horizontal="right"/>
      <protection/>
    </xf>
    <xf numFmtId="3" fontId="16" fillId="33" borderId="63" xfId="46" applyNumberFormat="1" applyFont="1" applyFill="1" applyBorder="1" applyAlignment="1" applyProtection="1">
      <alignment horizontal="right"/>
      <protection/>
    </xf>
    <xf numFmtId="167" fontId="16" fillId="0" borderId="0" xfId="46" applyNumberFormat="1" applyFont="1" applyBorder="1" applyAlignment="1" applyProtection="1">
      <alignment horizontal="center" wrapText="1"/>
      <protection/>
    </xf>
    <xf numFmtId="1" fontId="9" fillId="36" borderId="61" xfId="0" applyNumberFormat="1" applyFont="1" applyFill="1" applyBorder="1" applyAlignment="1" applyProtection="1">
      <alignment/>
      <protection locked="0"/>
    </xf>
    <xf numFmtId="3" fontId="26" fillId="36" borderId="61" xfId="46" applyNumberFormat="1" applyFont="1" applyFill="1" applyBorder="1" applyAlignment="1" applyProtection="1">
      <alignment horizontal="right"/>
      <protection locked="0"/>
    </xf>
    <xf numFmtId="0" fontId="22" fillId="0" borderId="0" xfId="46" applyAlignment="1">
      <alignment horizontal="center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1" fontId="26" fillId="33" borderId="0" xfId="0" applyNumberFormat="1" applyFont="1" applyFill="1" applyAlignment="1">
      <alignment wrapText="1"/>
    </xf>
    <xf numFmtId="0" fontId="25" fillId="33" borderId="0" xfId="46" applyFont="1" applyFill="1" applyAlignment="1" applyProtection="1">
      <alignment horizontal="left" vertical="top"/>
      <protection/>
    </xf>
    <xf numFmtId="1" fontId="28" fillId="0" borderId="26" xfId="0" applyNumberFormat="1" applyFont="1" applyBorder="1" applyAlignment="1">
      <alignment/>
    </xf>
    <xf numFmtId="1" fontId="0" fillId="33" borderId="17" xfId="0" applyNumberFormat="1" applyFill="1" applyBorder="1" applyAlignment="1">
      <alignment horizontal="center" vertical="top" wrapText="1"/>
    </xf>
    <xf numFmtId="1" fontId="0" fillId="33" borderId="25" xfId="0" applyNumberFormat="1" applyFont="1" applyFill="1" applyBorder="1" applyAlignment="1">
      <alignment horizontal="center" vertical="top" wrapText="1"/>
    </xf>
    <xf numFmtId="1" fontId="0" fillId="33" borderId="18" xfId="0" applyNumberFormat="1" applyFont="1" applyFill="1" applyBorder="1" applyAlignment="1">
      <alignment horizontal="center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ekapitulace stavby" xfId="46"/>
    <cellStyle name="normální_Svážnice - stafi" xfId="47"/>
    <cellStyle name="normální_Svážnice - stafi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E26" sqref="E26"/>
    </sheetView>
  </sheetViews>
  <sheetFormatPr defaultColWidth="9.00390625" defaultRowHeight="12" customHeight="1"/>
  <cols>
    <col min="1" max="1" width="10.75390625" style="357" customWidth="1"/>
    <col min="2" max="2" width="40.75390625" style="339" customWidth="1"/>
    <col min="3" max="3" width="12.75390625" style="339" customWidth="1"/>
    <col min="4" max="4" width="11.75390625" style="339" customWidth="1"/>
    <col min="5" max="5" width="12.125" style="339" customWidth="1"/>
    <col min="6" max="6" width="10.75390625" style="339" customWidth="1"/>
    <col min="7" max="7" width="11.375" style="339" customWidth="1"/>
    <col min="8" max="16384" width="9.125" style="358" customWidth="1"/>
  </cols>
  <sheetData>
    <row r="1" spans="1:7" s="339" customFormat="1" ht="22.5" customHeight="1">
      <c r="A1" s="337" t="s">
        <v>259</v>
      </c>
      <c r="B1" s="338"/>
      <c r="C1" s="338"/>
      <c r="D1" s="338"/>
      <c r="E1" s="338"/>
      <c r="F1" s="338"/>
      <c r="G1" s="338"/>
    </row>
    <row r="2" spans="1:7" s="339" customFormat="1" ht="19.5" customHeight="1">
      <c r="A2" s="340"/>
      <c r="B2" s="338"/>
      <c r="C2" s="338"/>
      <c r="D2" s="338"/>
      <c r="E2" s="338"/>
      <c r="F2" s="338"/>
      <c r="G2" s="338"/>
    </row>
    <row r="3" spans="1:7" s="339" customFormat="1" ht="30" customHeight="1">
      <c r="A3" s="360" t="s">
        <v>260</v>
      </c>
      <c r="B3" s="359" t="s">
        <v>208</v>
      </c>
      <c r="C3" s="341"/>
      <c r="D3" s="341" t="s">
        <v>261</v>
      </c>
      <c r="E3" s="342">
        <v>42472</v>
      </c>
      <c r="F3" s="341"/>
      <c r="G3" s="341"/>
    </row>
    <row r="4" spans="1:7" s="339" customFormat="1" ht="12.75" customHeight="1">
      <c r="A4" s="341" t="s">
        <v>262</v>
      </c>
      <c r="B4" s="343" t="s">
        <v>210</v>
      </c>
      <c r="C4" s="341"/>
      <c r="D4" s="341" t="s">
        <v>263</v>
      </c>
      <c r="E4" s="343" t="s">
        <v>211</v>
      </c>
      <c r="F4" s="341"/>
      <c r="G4" s="341"/>
    </row>
    <row r="5" spans="1:7" s="339" customFormat="1" ht="12.75" customHeight="1">
      <c r="A5" s="341" t="s">
        <v>264</v>
      </c>
      <c r="B5" s="343"/>
      <c r="C5" s="341"/>
      <c r="D5" s="341" t="s">
        <v>265</v>
      </c>
      <c r="E5" s="341" t="s">
        <v>266</v>
      </c>
      <c r="F5" s="341"/>
      <c r="G5" s="341"/>
    </row>
    <row r="6" spans="1:7" s="339" customFormat="1" ht="6.75" customHeight="1" thickBot="1">
      <c r="A6" s="344"/>
      <c r="B6" s="341"/>
      <c r="C6" s="341"/>
      <c r="D6" s="341"/>
      <c r="E6" s="341"/>
      <c r="F6" s="341"/>
      <c r="G6" s="341"/>
    </row>
    <row r="7" spans="1:7" s="339" customFormat="1" ht="30" customHeight="1" thickBot="1">
      <c r="A7" s="345" t="s">
        <v>267</v>
      </c>
      <c r="B7" s="346" t="s">
        <v>268</v>
      </c>
      <c r="C7" s="346" t="s">
        <v>269</v>
      </c>
      <c r="D7" s="346" t="s">
        <v>270</v>
      </c>
      <c r="E7" s="345" t="s">
        <v>271</v>
      </c>
      <c r="F7" s="346" t="s">
        <v>55</v>
      </c>
      <c r="G7" s="345" t="s">
        <v>272</v>
      </c>
    </row>
    <row r="8" spans="1:7" s="339" customFormat="1" ht="15" customHeight="1">
      <c r="A8" s="344"/>
      <c r="B8" s="341"/>
      <c r="C8" s="341"/>
      <c r="D8" s="341"/>
      <c r="E8" s="341"/>
      <c r="F8" s="341"/>
      <c r="G8" s="341"/>
    </row>
    <row r="9" spans="1:7" s="339" customFormat="1" ht="15" customHeight="1">
      <c r="A9" s="347">
        <v>1</v>
      </c>
      <c r="B9" s="348" t="str">
        <f>'KRYCÍ LIST OBJEKTU 0001'!$E$4</f>
        <v>VÝMĚNA OKEN</v>
      </c>
      <c r="C9" s="349">
        <v>0</v>
      </c>
      <c r="D9" s="349">
        <v>0</v>
      </c>
      <c r="E9" s="349">
        <v>0</v>
      </c>
      <c r="F9" s="349">
        <v>0</v>
      </c>
      <c r="G9" s="349">
        <f>SUM(F9,E9)</f>
        <v>0</v>
      </c>
    </row>
    <row r="10" spans="1:7" s="339" customFormat="1" ht="15" customHeight="1">
      <c r="A10" s="347">
        <v>2</v>
      </c>
      <c r="B10" s="348" t="str">
        <f>'KRYCÍ LIST OBJEKTU 0002'!$E$4</f>
        <v>VÝMĚNA OKEN - DODATEK ROZPOČTU Č.1</v>
      </c>
      <c r="C10" s="349">
        <f>'KRYCÍ LIST OBJEKTU 0002'!$E$25</f>
        <v>0</v>
      </c>
      <c r="D10" s="349">
        <f>'KRYCÍ LIST OBJEKTU 0002'!$P$25</f>
        <v>0</v>
      </c>
      <c r="E10" s="349">
        <f>SUM(C10:D10)</f>
        <v>0</v>
      </c>
      <c r="F10" s="349">
        <f>'KRYCÍ LIST OBJEKTU 0002'!$P$30</f>
        <v>0</v>
      </c>
      <c r="G10" s="349">
        <f>SUM(F10,E10)</f>
        <v>0</v>
      </c>
    </row>
    <row r="11" spans="1:7" s="339" customFormat="1" ht="15" customHeight="1" thickBot="1">
      <c r="A11" s="350" t="s">
        <v>12</v>
      </c>
      <c r="B11" s="351" t="s">
        <v>12</v>
      </c>
      <c r="C11" s="352" t="s">
        <v>12</v>
      </c>
      <c r="D11" s="352" t="s">
        <v>12</v>
      </c>
      <c r="E11" s="352" t="s">
        <v>12</v>
      </c>
      <c r="F11" s="352" t="s">
        <v>12</v>
      </c>
      <c r="G11" s="353" t="s">
        <v>12</v>
      </c>
    </row>
    <row r="12" spans="1:7" s="339" customFormat="1" ht="15" customHeight="1" thickBot="1">
      <c r="A12" s="354" t="s">
        <v>12</v>
      </c>
      <c r="B12" s="355" t="s">
        <v>273</v>
      </c>
      <c r="C12" s="356">
        <f>SUM(C9:C11)</f>
        <v>0</v>
      </c>
      <c r="D12" s="356">
        <f>SUM(D9:D11)</f>
        <v>0</v>
      </c>
      <c r="E12" s="356">
        <f>SUM(E9:E11)</f>
        <v>0</v>
      </c>
      <c r="F12" s="356">
        <f>SUM(F9:F11)</f>
        <v>0</v>
      </c>
      <c r="G12" s="356">
        <f>SUM(G9:G11)</f>
        <v>0</v>
      </c>
    </row>
    <row r="13" s="339" customFormat="1" ht="15" customHeight="1">
      <c r="A13" s="357"/>
    </row>
    <row r="14" s="339" customFormat="1" ht="15" customHeight="1">
      <c r="A14" s="357"/>
    </row>
    <row r="15" s="339" customFormat="1" ht="11.25" customHeight="1">
      <c r="A15" s="357"/>
    </row>
  </sheetData>
  <sheetProtection/>
  <printOptions/>
  <pageMargins left="0.39375001192092896" right="0.39375001192092896" top="0.7875000238418579" bottom="0.7875000238418579" header="0" footer="0"/>
  <pageSetup blackAndWhite="1" fitToHeight="100"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P30" sqref="P30"/>
    </sheetView>
  </sheetViews>
  <sheetFormatPr defaultColWidth="9.00390625" defaultRowHeight="12.75"/>
  <cols>
    <col min="1" max="1" width="2.25390625" style="8" customWidth="1"/>
    <col min="2" max="2" width="2.75390625" style="8" customWidth="1"/>
    <col min="3" max="3" width="2.625" style="8" customWidth="1"/>
    <col min="4" max="4" width="7.625" style="8" customWidth="1"/>
    <col min="5" max="5" width="15.875" style="8" customWidth="1"/>
    <col min="6" max="6" width="0.875" style="8" customWidth="1"/>
    <col min="7" max="7" width="2.125" style="8" customWidth="1"/>
    <col min="8" max="8" width="2.875" style="8" customWidth="1"/>
    <col min="9" max="9" width="11.00390625" style="8" customWidth="1"/>
    <col min="10" max="10" width="14.125" style="8" customWidth="1"/>
    <col min="11" max="11" width="0.74609375" style="8" customWidth="1"/>
    <col min="12" max="12" width="2.375" style="8" customWidth="1"/>
    <col min="13" max="13" width="4.75390625" style="8" customWidth="1"/>
    <col min="14" max="14" width="12.875" style="8" customWidth="1"/>
    <col min="15" max="15" width="6.00390625" style="8" customWidth="1"/>
    <col min="16" max="16" width="16.25390625" style="8" customWidth="1"/>
    <col min="17" max="17" width="1.625" style="8" customWidth="1"/>
    <col min="18" max="16384" width="9.125" style="8" customWidth="1"/>
  </cols>
  <sheetData>
    <row r="1" spans="1:17" ht="53.25" customHeight="1" thickBot="1">
      <c r="A1" s="4"/>
      <c r="B1" s="5"/>
      <c r="C1" s="5"/>
      <c r="D1" s="5"/>
      <c r="E1" s="5"/>
      <c r="F1" s="6" t="s">
        <v>3</v>
      </c>
      <c r="G1" s="5"/>
      <c r="H1" s="5"/>
      <c r="I1" s="5"/>
      <c r="J1" s="5"/>
      <c r="K1" s="5"/>
      <c r="L1" s="5"/>
      <c r="M1" s="5"/>
      <c r="N1" s="5"/>
      <c r="O1" s="5"/>
      <c r="P1" s="5"/>
      <c r="Q1" s="7"/>
    </row>
    <row r="2" spans="1:17" ht="16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</row>
    <row r="3" spans="1:17" ht="30" customHeight="1">
      <c r="A3" s="12"/>
      <c r="B3" s="13" t="s">
        <v>4</v>
      </c>
      <c r="C3" s="13"/>
      <c r="D3" s="13"/>
      <c r="E3" s="362" t="s">
        <v>208</v>
      </c>
      <c r="F3" s="363"/>
      <c r="G3" s="363"/>
      <c r="H3" s="363"/>
      <c r="I3" s="363"/>
      <c r="J3" s="364"/>
      <c r="K3" s="13"/>
      <c r="L3" s="14"/>
      <c r="M3" s="14"/>
      <c r="N3" s="13" t="s">
        <v>5</v>
      </c>
      <c r="O3" s="15" t="s">
        <v>6</v>
      </c>
      <c r="P3" s="16"/>
      <c r="Q3" s="17"/>
    </row>
    <row r="4" spans="1:17" ht="16.5" customHeight="1">
      <c r="A4" s="12"/>
      <c r="B4" s="13" t="s">
        <v>7</v>
      </c>
      <c r="C4" s="13"/>
      <c r="D4" s="13"/>
      <c r="E4" s="18" t="s">
        <v>207</v>
      </c>
      <c r="F4" s="19"/>
      <c r="G4" s="19"/>
      <c r="H4" s="19"/>
      <c r="I4" s="19"/>
      <c r="J4" s="20"/>
      <c r="K4" s="13"/>
      <c r="L4" s="14"/>
      <c r="M4" s="14"/>
      <c r="N4" s="13" t="s">
        <v>8</v>
      </c>
      <c r="O4" s="21" t="s">
        <v>6</v>
      </c>
      <c r="P4" s="22"/>
      <c r="Q4" s="17"/>
    </row>
    <row r="5" spans="1:17" ht="16.5" customHeight="1">
      <c r="A5" s="12"/>
      <c r="B5" s="13" t="s">
        <v>9</v>
      </c>
      <c r="C5" s="13"/>
      <c r="D5" s="13"/>
      <c r="E5" s="23" t="s">
        <v>6</v>
      </c>
      <c r="F5" s="24"/>
      <c r="G5" s="24"/>
      <c r="H5" s="24"/>
      <c r="I5" s="24"/>
      <c r="J5" s="25"/>
      <c r="K5" s="13"/>
      <c r="L5" s="14"/>
      <c r="M5" s="14"/>
      <c r="N5" s="13" t="s">
        <v>10</v>
      </c>
      <c r="O5" s="26" t="s">
        <v>209</v>
      </c>
      <c r="P5" s="27"/>
      <c r="Q5" s="17"/>
    </row>
    <row r="6" spans="1:17" ht="16.5" customHeight="1">
      <c r="A6" s="28"/>
      <c r="B6" s="29"/>
      <c r="C6" s="29"/>
      <c r="D6" s="29"/>
      <c r="E6" s="29"/>
      <c r="F6" s="29"/>
      <c r="G6" s="29"/>
      <c r="H6" s="29"/>
      <c r="I6" s="29"/>
      <c r="J6" s="30"/>
      <c r="K6" s="29"/>
      <c r="L6" s="29"/>
      <c r="M6" s="29"/>
      <c r="N6" s="29" t="s">
        <v>11</v>
      </c>
      <c r="O6" s="29" t="s">
        <v>80</v>
      </c>
      <c r="P6" s="29"/>
      <c r="Q6" s="31"/>
    </row>
    <row r="7" spans="1:17" ht="16.5" customHeight="1">
      <c r="A7" s="12" t="s">
        <v>12</v>
      </c>
      <c r="B7" s="13" t="s">
        <v>13</v>
      </c>
      <c r="C7" s="13"/>
      <c r="D7" s="13"/>
      <c r="E7" s="32" t="s">
        <v>210</v>
      </c>
      <c r="F7" s="33"/>
      <c r="G7" s="33"/>
      <c r="H7" s="33"/>
      <c r="I7" s="33"/>
      <c r="J7" s="34"/>
      <c r="K7" s="13"/>
      <c r="L7" s="35"/>
      <c r="M7" s="36"/>
      <c r="N7" s="37" t="s">
        <v>6</v>
      </c>
      <c r="O7" s="38" t="s">
        <v>6</v>
      </c>
      <c r="P7" s="39"/>
      <c r="Q7" s="17"/>
    </row>
    <row r="8" spans="1:17" ht="16.5" customHeight="1">
      <c r="A8" s="12"/>
      <c r="B8" s="13" t="s">
        <v>14</v>
      </c>
      <c r="C8" s="13"/>
      <c r="D8" s="13"/>
      <c r="E8" s="21" t="s">
        <v>211</v>
      </c>
      <c r="F8" s="40"/>
      <c r="G8" s="40"/>
      <c r="H8" s="40"/>
      <c r="I8" s="40"/>
      <c r="J8" s="41"/>
      <c r="K8" s="13"/>
      <c r="L8" s="35"/>
      <c r="M8" s="36"/>
      <c r="N8" s="37"/>
      <c r="O8" s="42" t="s">
        <v>6</v>
      </c>
      <c r="P8" s="39"/>
      <c r="Q8" s="17"/>
    </row>
    <row r="9" spans="1:17" ht="16.5" customHeight="1">
      <c r="A9" s="12"/>
      <c r="B9" s="13" t="s">
        <v>15</v>
      </c>
      <c r="C9" s="13"/>
      <c r="D9" s="13"/>
      <c r="E9" s="26"/>
      <c r="F9" s="43"/>
      <c r="G9" s="43"/>
      <c r="H9" s="43"/>
      <c r="I9" s="43"/>
      <c r="J9" s="44"/>
      <c r="K9" s="13"/>
      <c r="L9" s="35"/>
      <c r="M9" s="36"/>
      <c r="N9" s="37"/>
      <c r="O9" s="42"/>
      <c r="P9" s="39"/>
      <c r="Q9" s="17"/>
    </row>
    <row r="10" spans="1:17" ht="16.5" customHeight="1">
      <c r="A10" s="28"/>
      <c r="B10" s="29"/>
      <c r="C10" s="29"/>
      <c r="D10" s="29"/>
      <c r="E10" s="29" t="s">
        <v>16</v>
      </c>
      <c r="F10" s="29"/>
      <c r="G10" s="45" t="s">
        <v>17</v>
      </c>
      <c r="H10" s="45"/>
      <c r="I10" s="45"/>
      <c r="J10" s="29"/>
      <c r="K10" s="29"/>
      <c r="L10" s="46"/>
      <c r="M10" s="29"/>
      <c r="N10" s="29" t="s">
        <v>18</v>
      </c>
      <c r="O10" s="29"/>
      <c r="P10" s="29" t="s">
        <v>19</v>
      </c>
      <c r="Q10" s="31"/>
    </row>
    <row r="11" spans="1:17" ht="16.5" customHeight="1">
      <c r="A11" s="12"/>
      <c r="B11" s="13"/>
      <c r="C11" s="13"/>
      <c r="D11" s="13"/>
      <c r="E11" s="47"/>
      <c r="F11" s="13"/>
      <c r="G11" s="42"/>
      <c r="H11" s="48"/>
      <c r="I11" s="39" t="s">
        <v>20</v>
      </c>
      <c r="J11" s="13"/>
      <c r="K11" s="13"/>
      <c r="L11" s="14"/>
      <c r="M11" s="35"/>
      <c r="N11" s="49">
        <v>41961</v>
      </c>
      <c r="O11" s="13"/>
      <c r="P11" s="50"/>
      <c r="Q11" s="17"/>
    </row>
    <row r="12" spans="1:17" ht="18" customHeight="1" thickBot="1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1:17" ht="22.5" customHeight="1">
      <c r="A13" s="54"/>
      <c r="B13" s="55"/>
      <c r="C13" s="55"/>
      <c r="D13" s="55"/>
      <c r="E13" s="55" t="s">
        <v>21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</row>
    <row r="14" spans="1:17" ht="22.5" customHeight="1">
      <c r="A14" s="57"/>
      <c r="B14" s="58"/>
      <c r="C14" s="58"/>
      <c r="D14" s="58"/>
      <c r="E14" s="59" t="s">
        <v>6</v>
      </c>
      <c r="F14" s="58"/>
      <c r="G14" s="60"/>
      <c r="H14" s="58"/>
      <c r="I14" s="58"/>
      <c r="J14" s="59" t="s">
        <v>6</v>
      </c>
      <c r="K14" s="61"/>
      <c r="L14" s="60"/>
      <c r="M14" s="58"/>
      <c r="N14" s="58"/>
      <c r="O14" s="59" t="s">
        <v>6</v>
      </c>
      <c r="P14" s="59"/>
      <c r="Q14" s="62"/>
    </row>
    <row r="15" spans="1:17" ht="22.5" customHeight="1">
      <c r="A15" s="63"/>
      <c r="B15" s="64" t="s">
        <v>22</v>
      </c>
      <c r="C15" s="64"/>
      <c r="D15" s="65"/>
      <c r="E15" s="60" t="s">
        <v>23</v>
      </c>
      <c r="F15" s="61"/>
      <c r="G15" s="60"/>
      <c r="H15" s="58" t="s">
        <v>22</v>
      </c>
      <c r="I15" s="61"/>
      <c r="J15" s="60" t="s">
        <v>23</v>
      </c>
      <c r="K15" s="61"/>
      <c r="L15" s="60"/>
      <c r="M15" s="58" t="s">
        <v>22</v>
      </c>
      <c r="N15" s="58"/>
      <c r="O15" s="60" t="s">
        <v>23</v>
      </c>
      <c r="P15" s="58"/>
      <c r="Q15" s="62"/>
    </row>
    <row r="16" spans="1:17" ht="22.5" customHeight="1" thickBot="1">
      <c r="A16" s="66"/>
      <c r="B16" s="67"/>
      <c r="C16" s="67"/>
      <c r="D16" s="68">
        <v>0</v>
      </c>
      <c r="E16" s="69">
        <v>0</v>
      </c>
      <c r="F16" s="70"/>
      <c r="G16" s="71"/>
      <c r="H16" s="67"/>
      <c r="I16" s="68">
        <v>0</v>
      </c>
      <c r="J16" s="69">
        <v>0</v>
      </c>
      <c r="K16" s="70"/>
      <c r="L16" s="71"/>
      <c r="M16" s="67"/>
      <c r="N16" s="72">
        <v>0</v>
      </c>
      <c r="O16" s="71"/>
      <c r="P16" s="73">
        <v>0</v>
      </c>
      <c r="Q16" s="74"/>
    </row>
    <row r="17" spans="1:17" ht="25.5" customHeight="1" thickBot="1">
      <c r="A17" s="75"/>
      <c r="B17" s="76"/>
      <c r="C17" s="76"/>
      <c r="D17" s="76"/>
      <c r="E17" s="76" t="s">
        <v>24</v>
      </c>
      <c r="F17" s="76"/>
      <c r="G17" s="76"/>
      <c r="H17" s="77"/>
      <c r="I17" s="78" t="s">
        <v>1</v>
      </c>
      <c r="J17" s="76"/>
      <c r="K17" s="76"/>
      <c r="L17" s="76"/>
      <c r="M17" s="76"/>
      <c r="N17" s="76"/>
      <c r="O17" s="76"/>
      <c r="P17" s="76"/>
      <c r="Q17" s="79"/>
    </row>
    <row r="18" spans="1:17" ht="25.5" customHeight="1">
      <c r="A18" s="80" t="s">
        <v>2</v>
      </c>
      <c r="B18" s="81"/>
      <c r="C18" s="82" t="s">
        <v>25</v>
      </c>
      <c r="D18" s="83"/>
      <c r="E18" s="83"/>
      <c r="F18" s="84"/>
      <c r="G18" s="80" t="s">
        <v>26</v>
      </c>
      <c r="H18" s="85"/>
      <c r="I18" s="82" t="s">
        <v>27</v>
      </c>
      <c r="J18" s="83"/>
      <c r="K18" s="84"/>
      <c r="L18" s="80" t="s">
        <v>28</v>
      </c>
      <c r="M18" s="86"/>
      <c r="N18" s="82" t="s">
        <v>29</v>
      </c>
      <c r="O18" s="83"/>
      <c r="P18" s="83"/>
      <c r="Q18" s="84"/>
    </row>
    <row r="19" spans="1:17" ht="22.5" customHeight="1">
      <c r="A19" s="87">
        <v>1</v>
      </c>
      <c r="B19" s="88" t="s">
        <v>30</v>
      </c>
      <c r="C19" s="89"/>
      <c r="D19" s="90" t="s">
        <v>31</v>
      </c>
      <c r="E19" s="172">
        <v>0</v>
      </c>
      <c r="F19" s="176"/>
      <c r="G19" s="87">
        <v>8</v>
      </c>
      <c r="H19" s="93" t="s">
        <v>32</v>
      </c>
      <c r="I19" s="94"/>
      <c r="J19" s="91">
        <v>0</v>
      </c>
      <c r="K19" s="92"/>
      <c r="L19" s="87">
        <v>13</v>
      </c>
      <c r="M19" s="95" t="s">
        <v>33</v>
      </c>
      <c r="N19" s="94"/>
      <c r="O19" s="96">
        <v>0</v>
      </c>
      <c r="P19" s="91">
        <f>PRODUCT(E25,O19)</f>
        <v>0</v>
      </c>
      <c r="Q19" s="92"/>
    </row>
    <row r="20" spans="1:17" ht="22.5" customHeight="1">
      <c r="A20" s="87">
        <v>2</v>
      </c>
      <c r="B20" s="97"/>
      <c r="C20" s="98"/>
      <c r="D20" s="90" t="s">
        <v>34</v>
      </c>
      <c r="E20" s="173">
        <f>'ROZPOČET OBJEKTU 0001'!$H$44</f>
        <v>0</v>
      </c>
      <c r="F20" s="177"/>
      <c r="G20" s="87">
        <v>9</v>
      </c>
      <c r="H20" s="93" t="s">
        <v>35</v>
      </c>
      <c r="I20" s="94"/>
      <c r="J20" s="91">
        <v>0</v>
      </c>
      <c r="K20" s="92"/>
      <c r="L20" s="87">
        <v>14</v>
      </c>
      <c r="M20" s="95" t="s">
        <v>36</v>
      </c>
      <c r="N20" s="94"/>
      <c r="O20" s="96">
        <v>0</v>
      </c>
      <c r="P20" s="91">
        <f>PRODUCT(E25,O20)</f>
        <v>0</v>
      </c>
      <c r="Q20" s="92"/>
    </row>
    <row r="21" spans="1:17" ht="22.5" customHeight="1">
      <c r="A21" s="87">
        <v>3</v>
      </c>
      <c r="B21" s="88" t="s">
        <v>37</v>
      </c>
      <c r="C21" s="89"/>
      <c r="D21" s="90" t="s">
        <v>31</v>
      </c>
      <c r="E21" s="172">
        <v>0</v>
      </c>
      <c r="F21" s="176"/>
      <c r="G21" s="87">
        <v>10</v>
      </c>
      <c r="H21" s="93" t="s">
        <v>38</v>
      </c>
      <c r="I21" s="94"/>
      <c r="J21" s="91">
        <v>0</v>
      </c>
      <c r="K21" s="92"/>
      <c r="L21" s="87">
        <v>15</v>
      </c>
      <c r="M21" s="95" t="s">
        <v>39</v>
      </c>
      <c r="N21" s="94"/>
      <c r="O21" s="96">
        <v>0</v>
      </c>
      <c r="P21" s="91">
        <f>PRODUCT(E25,O21)</f>
        <v>0</v>
      </c>
      <c r="Q21" s="92"/>
    </row>
    <row r="22" spans="1:17" ht="22.5" customHeight="1">
      <c r="A22" s="87">
        <v>4</v>
      </c>
      <c r="B22" s="97"/>
      <c r="C22" s="98"/>
      <c r="D22" s="90" t="s">
        <v>34</v>
      </c>
      <c r="E22" s="174">
        <f>'ROZPOČET OBJEKTU 0001'!$H$82</f>
        <v>0</v>
      </c>
      <c r="F22" s="177"/>
      <c r="G22" s="87">
        <v>11</v>
      </c>
      <c r="H22" s="95" t="s">
        <v>6</v>
      </c>
      <c r="I22" s="99"/>
      <c r="J22" s="91">
        <v>0</v>
      </c>
      <c r="K22" s="92"/>
      <c r="L22" s="87">
        <v>16</v>
      </c>
      <c r="M22" s="95" t="s">
        <v>40</v>
      </c>
      <c r="N22" s="94"/>
      <c r="O22" s="96">
        <v>0</v>
      </c>
      <c r="P22" s="91">
        <f>PRODUCT(E25,O22)</f>
        <v>0</v>
      </c>
      <c r="Q22" s="92"/>
    </row>
    <row r="23" spans="1:17" ht="22.5" customHeight="1">
      <c r="A23" s="87">
        <v>5</v>
      </c>
      <c r="B23" s="88" t="s">
        <v>41</v>
      </c>
      <c r="C23" s="89"/>
      <c r="D23" s="90" t="s">
        <v>31</v>
      </c>
      <c r="E23" s="172">
        <v>0</v>
      </c>
      <c r="F23" s="176"/>
      <c r="G23" s="100"/>
      <c r="H23" s="101"/>
      <c r="I23" s="94"/>
      <c r="J23" s="91"/>
      <c r="K23" s="92"/>
      <c r="L23" s="87">
        <v>17</v>
      </c>
      <c r="M23" s="95" t="s">
        <v>42</v>
      </c>
      <c r="N23" s="101"/>
      <c r="O23" s="96">
        <v>0.025</v>
      </c>
      <c r="P23" s="91">
        <f>PRODUCT(E25,O23)</f>
        <v>0</v>
      </c>
      <c r="Q23" s="92"/>
    </row>
    <row r="24" spans="1:17" ht="22.5" customHeight="1" thickBot="1">
      <c r="A24" s="87">
        <v>6</v>
      </c>
      <c r="B24" s="97"/>
      <c r="C24" s="98"/>
      <c r="D24" s="90" t="s">
        <v>34</v>
      </c>
      <c r="E24" s="175"/>
      <c r="F24" s="178"/>
      <c r="G24" s="100"/>
      <c r="H24" s="101"/>
      <c r="I24" s="94"/>
      <c r="J24" s="91"/>
      <c r="K24" s="92"/>
      <c r="L24" s="87">
        <v>18</v>
      </c>
      <c r="M24" s="93" t="s">
        <v>43</v>
      </c>
      <c r="N24" s="101"/>
      <c r="O24" s="101"/>
      <c r="P24" s="91">
        <v>0</v>
      </c>
      <c r="Q24" s="92"/>
    </row>
    <row r="25" spans="1:17" ht="22.5" customHeight="1" thickBot="1">
      <c r="A25" s="87">
        <v>7</v>
      </c>
      <c r="B25" s="102" t="s">
        <v>44</v>
      </c>
      <c r="C25" s="101"/>
      <c r="D25" s="94"/>
      <c r="E25" s="165">
        <f>SUM(E19:E24)</f>
        <v>0</v>
      </c>
      <c r="F25" s="103"/>
      <c r="G25" s="87">
        <v>12</v>
      </c>
      <c r="H25" s="102" t="s">
        <v>45</v>
      </c>
      <c r="I25" s="94"/>
      <c r="J25" s="104">
        <v>0</v>
      </c>
      <c r="K25" s="103"/>
      <c r="L25" s="87">
        <v>19</v>
      </c>
      <c r="M25" s="102" t="s">
        <v>46</v>
      </c>
      <c r="N25" s="101"/>
      <c r="O25" s="101"/>
      <c r="P25" s="165">
        <f>SUM(P19:P24)</f>
        <v>0</v>
      </c>
      <c r="Q25" s="103"/>
    </row>
    <row r="26" spans="1:17" ht="22.5" customHeight="1" thickBot="1">
      <c r="A26" s="105">
        <v>20</v>
      </c>
      <c r="B26" s="106" t="s">
        <v>47</v>
      </c>
      <c r="C26" s="107"/>
      <c r="D26" s="108"/>
      <c r="E26" s="69">
        <v>0</v>
      </c>
      <c r="F26" s="74"/>
      <c r="G26" s="105">
        <v>21</v>
      </c>
      <c r="H26" s="106" t="s">
        <v>48</v>
      </c>
      <c r="I26" s="108"/>
      <c r="J26" s="69">
        <v>0</v>
      </c>
      <c r="K26" s="74"/>
      <c r="L26" s="105">
        <v>22</v>
      </c>
      <c r="M26" s="106" t="s">
        <v>49</v>
      </c>
      <c r="N26" s="107"/>
      <c r="O26" s="107"/>
      <c r="P26" s="69">
        <v>0</v>
      </c>
      <c r="Q26" s="74"/>
    </row>
    <row r="27" spans="1:17" ht="24.75" customHeight="1" thickBot="1">
      <c r="A27" s="54" t="s">
        <v>14</v>
      </c>
      <c r="B27" s="109"/>
      <c r="C27" s="109"/>
      <c r="D27" s="109"/>
      <c r="E27" s="110"/>
      <c r="F27" s="111"/>
      <c r="G27" s="112"/>
      <c r="H27" s="110"/>
      <c r="I27" s="109"/>
      <c r="J27" s="110"/>
      <c r="K27" s="113"/>
      <c r="L27" s="80" t="s">
        <v>50</v>
      </c>
      <c r="M27" s="114"/>
      <c r="N27" s="82" t="s">
        <v>51</v>
      </c>
      <c r="O27" s="83"/>
      <c r="P27" s="83"/>
      <c r="Q27" s="84"/>
    </row>
    <row r="28" spans="1:17" ht="22.5" customHeight="1" thickBot="1">
      <c r="A28" s="115"/>
      <c r="B28" s="116"/>
      <c r="C28" s="116"/>
      <c r="D28" s="116"/>
      <c r="E28" s="116"/>
      <c r="F28" s="117"/>
      <c r="G28" s="118"/>
      <c r="H28" s="116"/>
      <c r="I28" s="116"/>
      <c r="J28" s="119"/>
      <c r="K28" s="120"/>
      <c r="L28" s="87">
        <v>23</v>
      </c>
      <c r="M28" s="93" t="s">
        <v>52</v>
      </c>
      <c r="N28" s="168"/>
      <c r="O28" s="101"/>
      <c r="P28" s="166">
        <f>SUM(P26,P25,J26,J25,E26,E25)</f>
        <v>0</v>
      </c>
      <c r="Q28" s="121"/>
    </row>
    <row r="29" spans="1:17" ht="22.5" customHeight="1">
      <c r="A29" s="122" t="s">
        <v>53</v>
      </c>
      <c r="B29" s="123"/>
      <c r="C29" s="123"/>
      <c r="D29" s="123"/>
      <c r="E29" s="124"/>
      <c r="F29" s="125"/>
      <c r="G29" s="126" t="s">
        <v>54</v>
      </c>
      <c r="H29" s="123"/>
      <c r="I29" s="123"/>
      <c r="J29" s="124"/>
      <c r="K29" s="127"/>
      <c r="L29" s="87">
        <v>24</v>
      </c>
      <c r="M29" s="167">
        <v>0.15</v>
      </c>
      <c r="N29" s="170">
        <v>0</v>
      </c>
      <c r="O29" s="128" t="s">
        <v>55</v>
      </c>
      <c r="P29" s="129">
        <f>PRODUCT(N29*0.15)</f>
        <v>0</v>
      </c>
      <c r="Q29" s="130"/>
    </row>
    <row r="30" spans="1:17" ht="22.5" customHeight="1" thickBot="1">
      <c r="A30" s="131" t="s">
        <v>13</v>
      </c>
      <c r="B30" s="116"/>
      <c r="C30" s="116"/>
      <c r="D30" s="116"/>
      <c r="E30" s="116"/>
      <c r="F30" s="117"/>
      <c r="G30" s="132"/>
      <c r="H30" s="116"/>
      <c r="I30" s="116"/>
      <c r="J30" s="116"/>
      <c r="K30" s="133"/>
      <c r="L30" s="87">
        <v>25</v>
      </c>
      <c r="M30" s="167">
        <v>0.21</v>
      </c>
      <c r="N30" s="170">
        <f>$P$28</f>
        <v>0</v>
      </c>
      <c r="O30" s="128" t="s">
        <v>55</v>
      </c>
      <c r="P30" s="129">
        <f>PRODUCT(N30*0.21)</f>
        <v>0</v>
      </c>
      <c r="Q30" s="130"/>
    </row>
    <row r="31" spans="1:17" ht="22.5" customHeight="1" thickBot="1" thickTop="1">
      <c r="A31" s="134"/>
      <c r="B31" s="116"/>
      <c r="C31" s="116"/>
      <c r="D31" s="116"/>
      <c r="E31" s="36"/>
      <c r="F31" s="117"/>
      <c r="G31" s="36"/>
      <c r="H31" s="116"/>
      <c r="I31" s="116"/>
      <c r="J31" s="119"/>
      <c r="K31" s="133"/>
      <c r="L31" s="105">
        <v>26</v>
      </c>
      <c r="M31" s="135" t="s">
        <v>56</v>
      </c>
      <c r="N31" s="169"/>
      <c r="O31" s="108"/>
      <c r="P31" s="166">
        <f>SUM(P28:P30)</f>
        <v>0</v>
      </c>
      <c r="Q31" s="136"/>
    </row>
    <row r="32" spans="1:17" ht="26.25" customHeight="1">
      <c r="A32" s="137" t="s">
        <v>53</v>
      </c>
      <c r="B32" s="116"/>
      <c r="C32" s="116"/>
      <c r="D32" s="116"/>
      <c r="E32" s="116"/>
      <c r="F32" s="117"/>
      <c r="G32" s="138" t="s">
        <v>54</v>
      </c>
      <c r="H32" s="116"/>
      <c r="I32" s="116"/>
      <c r="J32" s="116"/>
      <c r="K32" s="133"/>
      <c r="L32" s="80" t="s">
        <v>57</v>
      </c>
      <c r="M32" s="114"/>
      <c r="N32" s="82" t="s">
        <v>58</v>
      </c>
      <c r="O32" s="83"/>
      <c r="P32" s="83"/>
      <c r="Q32" s="84"/>
    </row>
    <row r="33" spans="1:17" ht="22.5" customHeight="1">
      <c r="A33" s="139" t="s">
        <v>15</v>
      </c>
      <c r="B33" s="140"/>
      <c r="C33" s="140"/>
      <c r="D33" s="140"/>
      <c r="E33" s="140"/>
      <c r="F33" s="141"/>
      <c r="G33" s="142"/>
      <c r="H33" s="140"/>
      <c r="I33" s="140"/>
      <c r="J33" s="140"/>
      <c r="K33" s="143"/>
      <c r="L33" s="87">
        <v>27</v>
      </c>
      <c r="M33" s="93" t="s">
        <v>59</v>
      </c>
      <c r="N33" s="101"/>
      <c r="O33" s="101"/>
      <c r="P33" s="91">
        <v>0</v>
      </c>
      <c r="Q33" s="92"/>
    </row>
    <row r="34" spans="1:17" ht="22.5" customHeight="1">
      <c r="A34" s="115"/>
      <c r="B34" s="116"/>
      <c r="C34" s="116"/>
      <c r="D34" s="116"/>
      <c r="E34" s="116"/>
      <c r="F34" s="117"/>
      <c r="G34" s="118"/>
      <c r="H34" s="116"/>
      <c r="I34" s="116"/>
      <c r="J34" s="116"/>
      <c r="K34" s="144"/>
      <c r="L34" s="87">
        <v>28</v>
      </c>
      <c r="M34" s="93" t="s">
        <v>60</v>
      </c>
      <c r="N34" s="101"/>
      <c r="O34" s="101"/>
      <c r="P34" s="91">
        <v>0</v>
      </c>
      <c r="Q34" s="92"/>
    </row>
    <row r="35" spans="1:17" ht="22.5" customHeight="1" thickBot="1">
      <c r="A35" s="145" t="s">
        <v>53</v>
      </c>
      <c r="B35" s="146"/>
      <c r="C35" s="146"/>
      <c r="D35" s="146"/>
      <c r="E35" s="146"/>
      <c r="F35" s="147"/>
      <c r="G35" s="148" t="s">
        <v>54</v>
      </c>
      <c r="H35" s="146"/>
      <c r="I35" s="146"/>
      <c r="J35" s="146"/>
      <c r="K35" s="149"/>
      <c r="L35" s="105">
        <v>29</v>
      </c>
      <c r="M35" s="106" t="s">
        <v>61</v>
      </c>
      <c r="N35" s="107"/>
      <c r="O35" s="107"/>
      <c r="P35" s="69">
        <v>0</v>
      </c>
      <c r="Q35" s="74"/>
    </row>
  </sheetData>
  <sheetProtection/>
  <mergeCells count="1">
    <mergeCell ref="E3:J3"/>
  </mergeCells>
  <printOptions/>
  <pageMargins left="0.787401575" right="0.787401575" top="0.984251969" bottom="0.984251969" header="0.4921259845" footer="0.492125984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pane ySplit="8" topLeftCell="A59" activePane="bottomLeft" state="frozen"/>
      <selection pane="topLeft" activeCell="A1" sqref="A1"/>
      <selection pane="bottomLeft" activeCell="G89" sqref="G89"/>
    </sheetView>
  </sheetViews>
  <sheetFormatPr defaultColWidth="9.00390625" defaultRowHeight="12.75"/>
  <cols>
    <col min="1" max="2" width="3.75390625" style="1" customWidth="1"/>
    <col min="3" max="3" width="9.75390625" style="1" customWidth="1"/>
    <col min="4" max="4" width="45.75390625" style="1" customWidth="1"/>
    <col min="5" max="5" width="5.00390625" style="1" customWidth="1"/>
    <col min="6" max="6" width="11.75390625" style="2" customWidth="1"/>
    <col min="7" max="7" width="10.75390625" style="3" customWidth="1"/>
    <col min="8" max="8" width="11.75390625" style="3" customWidth="1"/>
  </cols>
  <sheetData>
    <row r="1" spans="1:8" ht="18">
      <c r="A1" s="150" t="s">
        <v>62</v>
      </c>
      <c r="B1" s="151"/>
      <c r="C1" s="151"/>
      <c r="D1" s="151"/>
      <c r="E1" s="151"/>
      <c r="F1" s="151"/>
      <c r="G1" s="151"/>
      <c r="H1" s="151"/>
    </row>
    <row r="2" spans="1:8" ht="15">
      <c r="A2" s="152" t="s">
        <v>63</v>
      </c>
      <c r="B2" s="151"/>
      <c r="C2" s="151"/>
      <c r="D2" s="153" t="str">
        <f>'KRYCÍ LIST OBJEKTU 0001'!E3</f>
        <v>STACIONÁŘ PRO ZDRAVOTNĚ OSLABENÉ A TĚLESNĚ POSTIŽENÉ, KRYBLICKÁ 423, TRUTNOV</v>
      </c>
      <c r="E2" s="151"/>
      <c r="F2" s="151" t="s">
        <v>64</v>
      </c>
      <c r="G2" s="151">
        <f>'KRYCÍ LIST OBJEKTU 0001'!$O$3</f>
      </c>
      <c r="H2" s="151"/>
    </row>
    <row r="3" spans="1:8" ht="12.75">
      <c r="A3" s="154" t="s">
        <v>65</v>
      </c>
      <c r="B3" s="151"/>
      <c r="C3" s="151"/>
      <c r="D3" s="153" t="str">
        <f>'KRYCÍ LIST OBJEKTU 0001'!E4</f>
        <v>VÝMĚNA OKEN</v>
      </c>
      <c r="E3" s="151"/>
      <c r="F3" s="151" t="s">
        <v>66</v>
      </c>
      <c r="G3" s="151"/>
      <c r="H3" s="151"/>
    </row>
    <row r="4" spans="1:8" ht="12.75">
      <c r="A4" s="155" t="s">
        <v>67</v>
      </c>
      <c r="B4" s="151"/>
      <c r="C4" s="151"/>
      <c r="D4" s="151" t="str">
        <f>'KRYCÍ LIST OBJEKTU 0001'!$E$7</f>
        <v>MĚSTO TRUTNOV</v>
      </c>
      <c r="E4" s="151"/>
      <c r="F4" s="151" t="s">
        <v>68</v>
      </c>
      <c r="G4" s="151" t="str">
        <f>'KRYCÍ LIST OBJEKTU 0001'!$I$11</f>
        <v>Landa</v>
      </c>
      <c r="H4" s="151"/>
    </row>
    <row r="5" spans="1:8" ht="12.75">
      <c r="A5" s="155" t="s">
        <v>69</v>
      </c>
      <c r="B5" s="151"/>
      <c r="C5" s="151"/>
      <c r="D5" s="151">
        <f>'KRYCÍ LIST OBJEKTU 0001'!$E$9</f>
        <v>0</v>
      </c>
      <c r="E5" s="151"/>
      <c r="F5" s="151" t="s">
        <v>70</v>
      </c>
      <c r="G5" s="171">
        <f>'KRYCÍ LIST OBJEKTU 0001'!$N$11</f>
        <v>41961</v>
      </c>
      <c r="H5" s="151"/>
    </row>
    <row r="6" spans="1:8" ht="12.75">
      <c r="A6" s="155"/>
      <c r="B6" s="151"/>
      <c r="C6" s="151"/>
      <c r="D6" s="151"/>
      <c r="E6" s="151"/>
      <c r="F6" s="151"/>
      <c r="G6" s="151"/>
      <c r="H6" s="151"/>
    </row>
    <row r="7" spans="1:8" ht="19.5">
      <c r="A7" s="156" t="s">
        <v>71</v>
      </c>
      <c r="B7" s="157" t="s">
        <v>72</v>
      </c>
      <c r="C7" s="157" t="s">
        <v>73</v>
      </c>
      <c r="D7" s="157" t="s">
        <v>74</v>
      </c>
      <c r="E7" s="157" t="s">
        <v>0</v>
      </c>
      <c r="F7" s="157" t="s">
        <v>75</v>
      </c>
      <c r="G7" s="157" t="s">
        <v>76</v>
      </c>
      <c r="H7" s="158" t="s">
        <v>77</v>
      </c>
    </row>
    <row r="8" spans="1:8" ht="12.75">
      <c r="A8" s="159" t="s">
        <v>12</v>
      </c>
      <c r="B8" s="160" t="s">
        <v>12</v>
      </c>
      <c r="C8" s="160" t="s">
        <v>78</v>
      </c>
      <c r="D8" s="160" t="s">
        <v>79</v>
      </c>
      <c r="E8" s="160" t="s">
        <v>12</v>
      </c>
      <c r="F8" s="160" t="s">
        <v>12</v>
      </c>
      <c r="G8" s="160" t="s">
        <v>12</v>
      </c>
      <c r="H8" s="161" t="s">
        <v>12</v>
      </c>
    </row>
    <row r="10" spans="1:8" ht="12.75">
      <c r="A10" s="162"/>
      <c r="B10" s="162"/>
      <c r="C10" s="162"/>
      <c r="D10" s="179" t="s">
        <v>81</v>
      </c>
      <c r="E10" s="162"/>
      <c r="F10" s="163"/>
      <c r="G10" s="164"/>
      <c r="H10" s="180"/>
    </row>
    <row r="11" spans="1:8" ht="12.75">
      <c r="A11" s="162">
        <v>1</v>
      </c>
      <c r="B11" s="162" t="s">
        <v>85</v>
      </c>
      <c r="C11" s="162" t="s">
        <v>82</v>
      </c>
      <c r="D11" s="162" t="s">
        <v>83</v>
      </c>
      <c r="E11" s="162" t="s">
        <v>84</v>
      </c>
      <c r="F11" s="163">
        <v>178.56</v>
      </c>
      <c r="G11" s="164">
        <v>0</v>
      </c>
      <c r="H11" s="164">
        <f aca="true" t="shared" si="0" ref="H11:H17">PRODUCT(F11:G11)</f>
        <v>0</v>
      </c>
    </row>
    <row r="12" spans="1:8" ht="12.75">
      <c r="A12" s="162">
        <v>2</v>
      </c>
      <c r="B12" s="162" t="s">
        <v>85</v>
      </c>
      <c r="C12" s="162" t="s">
        <v>86</v>
      </c>
      <c r="D12" s="162" t="s">
        <v>87</v>
      </c>
      <c r="E12" s="162" t="s">
        <v>84</v>
      </c>
      <c r="F12" s="163">
        <v>879.348</v>
      </c>
      <c r="G12" s="164">
        <v>0</v>
      </c>
      <c r="H12" s="164">
        <f t="shared" si="0"/>
        <v>0</v>
      </c>
    </row>
    <row r="13" spans="1:8" ht="12.75">
      <c r="A13" s="162">
        <v>3</v>
      </c>
      <c r="B13" s="162" t="s">
        <v>85</v>
      </c>
      <c r="C13" s="162" t="s">
        <v>88</v>
      </c>
      <c r="D13" s="162" t="s">
        <v>89</v>
      </c>
      <c r="E13" s="162" t="s">
        <v>84</v>
      </c>
      <c r="F13" s="163">
        <v>879.348</v>
      </c>
      <c r="G13" s="164">
        <v>0</v>
      </c>
      <c r="H13" s="164">
        <f t="shared" si="0"/>
        <v>0</v>
      </c>
    </row>
    <row r="14" spans="1:8" ht="12.75">
      <c r="A14" s="162">
        <v>5</v>
      </c>
      <c r="B14" s="162" t="s">
        <v>85</v>
      </c>
      <c r="C14" s="162" t="s">
        <v>90</v>
      </c>
      <c r="D14" s="162" t="s">
        <v>91</v>
      </c>
      <c r="E14" s="162" t="s">
        <v>92</v>
      </c>
      <c r="F14" s="163">
        <v>18</v>
      </c>
      <c r="G14" s="164">
        <v>0</v>
      </c>
      <c r="H14" s="164">
        <f t="shared" si="0"/>
        <v>0</v>
      </c>
    </row>
    <row r="15" spans="1:8" ht="12.75">
      <c r="A15" s="162">
        <v>6</v>
      </c>
      <c r="B15" s="162" t="s">
        <v>85</v>
      </c>
      <c r="C15" s="162" t="s">
        <v>93</v>
      </c>
      <c r="D15" s="162" t="s">
        <v>94</v>
      </c>
      <c r="E15" s="162" t="s">
        <v>92</v>
      </c>
      <c r="F15" s="163">
        <v>540</v>
      </c>
      <c r="G15" s="164">
        <v>0</v>
      </c>
      <c r="H15" s="164">
        <f t="shared" si="0"/>
        <v>0</v>
      </c>
    </row>
    <row r="16" spans="1:8" ht="12.75">
      <c r="A16" s="162">
        <v>4</v>
      </c>
      <c r="B16" s="162" t="s">
        <v>85</v>
      </c>
      <c r="C16" s="162" t="s">
        <v>95</v>
      </c>
      <c r="D16" s="162" t="s">
        <v>96</v>
      </c>
      <c r="E16" s="162" t="s">
        <v>84</v>
      </c>
      <c r="F16" s="163">
        <v>879.348</v>
      </c>
      <c r="G16" s="164">
        <v>0</v>
      </c>
      <c r="H16" s="164">
        <f t="shared" si="0"/>
        <v>0</v>
      </c>
    </row>
    <row r="17" spans="1:8" ht="12.75">
      <c r="A17" s="162">
        <v>7</v>
      </c>
      <c r="B17" s="162" t="s">
        <v>85</v>
      </c>
      <c r="C17" s="162" t="s">
        <v>97</v>
      </c>
      <c r="D17" s="162" t="s">
        <v>98</v>
      </c>
      <c r="E17" s="162" t="s">
        <v>92</v>
      </c>
      <c r="F17" s="163">
        <v>18</v>
      </c>
      <c r="G17" s="164">
        <v>0</v>
      </c>
      <c r="H17" s="164">
        <f t="shared" si="0"/>
        <v>0</v>
      </c>
    </row>
    <row r="18" spans="1:8" ht="12.75">
      <c r="A18" s="162"/>
      <c r="B18" s="162"/>
      <c r="C18" s="162"/>
      <c r="D18" s="179" t="s">
        <v>99</v>
      </c>
      <c r="E18" s="162"/>
      <c r="F18" s="163"/>
      <c r="G18" s="164"/>
      <c r="H18" s="180">
        <f>SUM(H11:H17)</f>
        <v>0</v>
      </c>
    </row>
    <row r="19" spans="1:8" ht="12.75">
      <c r="A19" s="162"/>
      <c r="B19" s="162"/>
      <c r="C19" s="162"/>
      <c r="D19" s="162"/>
      <c r="E19" s="162"/>
      <c r="F19" s="163"/>
      <c r="G19" s="164"/>
      <c r="H19" s="164"/>
    </row>
    <row r="20" spans="1:8" ht="12.75">
      <c r="A20" s="162"/>
      <c r="B20" s="162"/>
      <c r="C20" s="162"/>
      <c r="D20" s="179" t="s">
        <v>100</v>
      </c>
      <c r="E20" s="162"/>
      <c r="F20" s="163"/>
      <c r="G20" s="164"/>
      <c r="H20" s="180"/>
    </row>
    <row r="21" spans="1:8" ht="12.75">
      <c r="A21" s="162">
        <v>8</v>
      </c>
      <c r="B21" s="162" t="s">
        <v>103</v>
      </c>
      <c r="C21" s="162" t="s">
        <v>101</v>
      </c>
      <c r="D21" s="162" t="s">
        <v>102</v>
      </c>
      <c r="E21" s="162" t="s">
        <v>84</v>
      </c>
      <c r="F21" s="163">
        <v>36.7</v>
      </c>
      <c r="G21" s="164">
        <v>0</v>
      </c>
      <c r="H21" s="164">
        <f aca="true" t="shared" si="1" ref="H21:H27">PRODUCT(F21:G21)</f>
        <v>0</v>
      </c>
    </row>
    <row r="22" spans="1:8" ht="12.75">
      <c r="A22" s="162">
        <v>9</v>
      </c>
      <c r="B22" s="162" t="s">
        <v>103</v>
      </c>
      <c r="C22" s="162" t="s">
        <v>104</v>
      </c>
      <c r="D22" s="162" t="s">
        <v>105</v>
      </c>
      <c r="E22" s="162" t="s">
        <v>84</v>
      </c>
      <c r="F22" s="163">
        <v>279.834</v>
      </c>
      <c r="G22" s="164">
        <v>0</v>
      </c>
      <c r="H22" s="164">
        <f t="shared" si="1"/>
        <v>0</v>
      </c>
    </row>
    <row r="23" spans="1:8" ht="12.75">
      <c r="A23" s="162">
        <v>10</v>
      </c>
      <c r="B23" s="162" t="s">
        <v>103</v>
      </c>
      <c r="C23" s="162" t="s">
        <v>106</v>
      </c>
      <c r="D23" s="162" t="s">
        <v>107</v>
      </c>
      <c r="E23" s="162" t="s">
        <v>92</v>
      </c>
      <c r="F23" s="163">
        <v>409.42</v>
      </c>
      <c r="G23" s="164">
        <v>0</v>
      </c>
      <c r="H23" s="164">
        <f t="shared" si="1"/>
        <v>0</v>
      </c>
    </row>
    <row r="24" spans="1:8" ht="12.75">
      <c r="A24" s="162">
        <v>11</v>
      </c>
      <c r="B24" s="162" t="s">
        <v>103</v>
      </c>
      <c r="C24" s="162" t="s">
        <v>108</v>
      </c>
      <c r="D24" s="162" t="s">
        <v>109</v>
      </c>
      <c r="E24" s="162" t="s">
        <v>92</v>
      </c>
      <c r="F24" s="163">
        <v>429.891</v>
      </c>
      <c r="G24" s="164">
        <v>0</v>
      </c>
      <c r="H24" s="164">
        <f t="shared" si="1"/>
        <v>0</v>
      </c>
    </row>
    <row r="25" spans="1:8" ht="12.75">
      <c r="A25" s="162">
        <v>12</v>
      </c>
      <c r="B25" s="162" t="s">
        <v>103</v>
      </c>
      <c r="C25" s="162" t="s">
        <v>110</v>
      </c>
      <c r="D25" s="162" t="s">
        <v>111</v>
      </c>
      <c r="E25" s="162" t="s">
        <v>84</v>
      </c>
      <c r="F25" s="163">
        <v>123.109</v>
      </c>
      <c r="G25" s="164">
        <v>0</v>
      </c>
      <c r="H25" s="164">
        <f t="shared" si="1"/>
        <v>0</v>
      </c>
    </row>
    <row r="26" spans="1:8" ht="12.75">
      <c r="A26" s="162">
        <v>13</v>
      </c>
      <c r="B26" s="162" t="s">
        <v>103</v>
      </c>
      <c r="C26" s="162" t="s">
        <v>112</v>
      </c>
      <c r="D26" s="162" t="s">
        <v>113</v>
      </c>
      <c r="E26" s="162" t="s">
        <v>84</v>
      </c>
      <c r="F26" s="163">
        <v>123.109</v>
      </c>
      <c r="G26" s="164">
        <v>0</v>
      </c>
      <c r="H26" s="164">
        <f t="shared" si="1"/>
        <v>0</v>
      </c>
    </row>
    <row r="27" spans="1:8" ht="12.75">
      <c r="A27" s="162">
        <v>14</v>
      </c>
      <c r="B27" s="162" t="s">
        <v>103</v>
      </c>
      <c r="C27" s="162" t="s">
        <v>114</v>
      </c>
      <c r="D27" s="162" t="s">
        <v>115</v>
      </c>
      <c r="E27" s="162" t="s">
        <v>116</v>
      </c>
      <c r="F27" s="163">
        <v>2.294</v>
      </c>
      <c r="G27" s="164">
        <v>0</v>
      </c>
      <c r="H27" s="164">
        <f t="shared" si="1"/>
        <v>0</v>
      </c>
    </row>
    <row r="28" spans="1:8" ht="12.75">
      <c r="A28" s="162"/>
      <c r="B28" s="162"/>
      <c r="C28" s="162"/>
      <c r="D28" s="179" t="s">
        <v>117</v>
      </c>
      <c r="E28" s="162"/>
      <c r="F28" s="163"/>
      <c r="G28" s="164"/>
      <c r="H28" s="180">
        <f>SUM(H21:H27)</f>
        <v>0</v>
      </c>
    </row>
    <row r="29" spans="1:8" ht="12.75">
      <c r="A29" s="162"/>
      <c r="B29" s="162"/>
      <c r="C29" s="162"/>
      <c r="D29" s="162"/>
      <c r="E29" s="162"/>
      <c r="F29" s="163"/>
      <c r="G29" s="164"/>
      <c r="H29" s="164"/>
    </row>
    <row r="30" spans="1:8" ht="12.75">
      <c r="A30" s="162"/>
      <c r="B30" s="162"/>
      <c r="C30" s="162"/>
      <c r="D30" s="179" t="s">
        <v>118</v>
      </c>
      <c r="E30" s="162"/>
      <c r="F30" s="163"/>
      <c r="G30" s="164"/>
      <c r="H30" s="180"/>
    </row>
    <row r="31" spans="1:8" ht="12.75">
      <c r="A31" s="162">
        <v>15</v>
      </c>
      <c r="B31" s="162" t="s">
        <v>122</v>
      </c>
      <c r="C31" s="162" t="s">
        <v>119</v>
      </c>
      <c r="D31" s="162" t="s">
        <v>120</v>
      </c>
      <c r="E31" s="162" t="s">
        <v>121</v>
      </c>
      <c r="F31" s="163">
        <v>170</v>
      </c>
      <c r="G31" s="164">
        <v>0</v>
      </c>
      <c r="H31" s="164">
        <f aca="true" t="shared" si="2" ref="H31:H41">PRODUCT(F31:G31)</f>
        <v>0</v>
      </c>
    </row>
    <row r="32" spans="1:8" ht="12.75">
      <c r="A32" s="162">
        <v>16</v>
      </c>
      <c r="B32" s="162" t="s">
        <v>122</v>
      </c>
      <c r="C32" s="162" t="s">
        <v>123</v>
      </c>
      <c r="D32" s="162" t="s">
        <v>124</v>
      </c>
      <c r="E32" s="162" t="s">
        <v>84</v>
      </c>
      <c r="F32" s="163">
        <v>3.69</v>
      </c>
      <c r="G32" s="164">
        <v>0</v>
      </c>
      <c r="H32" s="164">
        <f t="shared" si="2"/>
        <v>0</v>
      </c>
    </row>
    <row r="33" spans="1:8" ht="12.75">
      <c r="A33" s="162">
        <v>17</v>
      </c>
      <c r="B33" s="162" t="s">
        <v>122</v>
      </c>
      <c r="C33" s="162" t="s">
        <v>125</v>
      </c>
      <c r="D33" s="162" t="s">
        <v>126</v>
      </c>
      <c r="E33" s="162" t="s">
        <v>84</v>
      </c>
      <c r="F33" s="163">
        <v>279.834</v>
      </c>
      <c r="G33" s="164">
        <v>0</v>
      </c>
      <c r="H33" s="164">
        <f t="shared" si="2"/>
        <v>0</v>
      </c>
    </row>
    <row r="34" spans="1:8" ht="12.75">
      <c r="A34" s="162">
        <v>18</v>
      </c>
      <c r="B34" s="162" t="s">
        <v>122</v>
      </c>
      <c r="C34" s="162" t="s">
        <v>127</v>
      </c>
      <c r="D34" s="162" t="s">
        <v>128</v>
      </c>
      <c r="E34" s="162" t="s">
        <v>84</v>
      </c>
      <c r="F34" s="163">
        <v>40.942</v>
      </c>
      <c r="G34" s="164">
        <v>0</v>
      </c>
      <c r="H34" s="164">
        <f t="shared" si="2"/>
        <v>0</v>
      </c>
    </row>
    <row r="35" spans="1:8" ht="12.75">
      <c r="A35" s="162">
        <v>19</v>
      </c>
      <c r="B35" s="162" t="s">
        <v>122</v>
      </c>
      <c r="C35" s="162" t="s">
        <v>129</v>
      </c>
      <c r="D35" s="162" t="s">
        <v>130</v>
      </c>
      <c r="E35" s="162" t="s">
        <v>116</v>
      </c>
      <c r="F35" s="163">
        <v>5.889</v>
      </c>
      <c r="G35" s="164">
        <v>0</v>
      </c>
      <c r="H35" s="164">
        <f t="shared" si="2"/>
        <v>0</v>
      </c>
    </row>
    <row r="36" spans="1:8" ht="12.75">
      <c r="A36" s="162">
        <v>20</v>
      </c>
      <c r="B36" s="162" t="s">
        <v>122</v>
      </c>
      <c r="C36" s="162" t="s">
        <v>131</v>
      </c>
      <c r="D36" s="162" t="s">
        <v>132</v>
      </c>
      <c r="E36" s="162" t="s">
        <v>116</v>
      </c>
      <c r="F36" s="163">
        <v>17.668</v>
      </c>
      <c r="G36" s="164">
        <v>0</v>
      </c>
      <c r="H36" s="164">
        <f t="shared" si="2"/>
        <v>0</v>
      </c>
    </row>
    <row r="37" spans="1:8" ht="12.75">
      <c r="A37" s="162">
        <v>21</v>
      </c>
      <c r="B37" s="162" t="s">
        <v>122</v>
      </c>
      <c r="C37" s="162" t="s">
        <v>133</v>
      </c>
      <c r="D37" s="162" t="s">
        <v>134</v>
      </c>
      <c r="E37" s="162" t="s">
        <v>116</v>
      </c>
      <c r="F37" s="163">
        <v>17.668</v>
      </c>
      <c r="G37" s="164">
        <v>0</v>
      </c>
      <c r="H37" s="164">
        <f t="shared" si="2"/>
        <v>0</v>
      </c>
    </row>
    <row r="38" spans="1:8" ht="12.75">
      <c r="A38" s="162">
        <v>22</v>
      </c>
      <c r="B38" s="162" t="s">
        <v>122</v>
      </c>
      <c r="C38" s="162" t="s">
        <v>135</v>
      </c>
      <c r="D38" s="162" t="s">
        <v>136</v>
      </c>
      <c r="E38" s="162" t="s">
        <v>116</v>
      </c>
      <c r="F38" s="163">
        <v>17.668</v>
      </c>
      <c r="G38" s="164">
        <v>0</v>
      </c>
      <c r="H38" s="164">
        <f t="shared" si="2"/>
        <v>0</v>
      </c>
    </row>
    <row r="39" spans="1:8" ht="12.75">
      <c r="A39" s="162">
        <v>23</v>
      </c>
      <c r="B39" s="162" t="s">
        <v>122</v>
      </c>
      <c r="C39" s="162" t="s">
        <v>137</v>
      </c>
      <c r="D39" s="162" t="s">
        <v>138</v>
      </c>
      <c r="E39" s="162" t="s">
        <v>116</v>
      </c>
      <c r="F39" s="163">
        <v>88.34</v>
      </c>
      <c r="G39" s="164">
        <v>0</v>
      </c>
      <c r="H39" s="164">
        <f t="shared" si="2"/>
        <v>0</v>
      </c>
    </row>
    <row r="40" spans="1:8" ht="12.75">
      <c r="A40" s="162">
        <v>24</v>
      </c>
      <c r="B40" s="162" t="s">
        <v>122</v>
      </c>
      <c r="C40" s="162" t="s">
        <v>139</v>
      </c>
      <c r="D40" s="162" t="s">
        <v>140</v>
      </c>
      <c r="E40" s="162" t="s">
        <v>116</v>
      </c>
      <c r="F40" s="163">
        <v>3.918</v>
      </c>
      <c r="G40" s="164">
        <v>0</v>
      </c>
      <c r="H40" s="164">
        <f t="shared" si="2"/>
        <v>0</v>
      </c>
    </row>
    <row r="41" spans="1:8" ht="12.75">
      <c r="A41" s="162">
        <v>25</v>
      </c>
      <c r="B41" s="162" t="s">
        <v>122</v>
      </c>
      <c r="C41" s="162" t="s">
        <v>141</v>
      </c>
      <c r="D41" s="162" t="s">
        <v>142</v>
      </c>
      <c r="E41" s="162" t="s">
        <v>116</v>
      </c>
      <c r="F41" s="163">
        <v>13.75</v>
      </c>
      <c r="G41" s="164">
        <v>0</v>
      </c>
      <c r="H41" s="164">
        <f t="shared" si="2"/>
        <v>0</v>
      </c>
    </row>
    <row r="42" spans="1:8" ht="12.75">
      <c r="A42" s="162"/>
      <c r="B42" s="162"/>
      <c r="C42" s="162"/>
      <c r="D42" s="179" t="s">
        <v>143</v>
      </c>
      <c r="E42" s="162"/>
      <c r="F42" s="163"/>
      <c r="G42" s="164"/>
      <c r="H42" s="180">
        <f>SUM(H31:H41)</f>
        <v>0</v>
      </c>
    </row>
    <row r="43" spans="1:8" ht="12.75">
      <c r="A43" s="162"/>
      <c r="B43" s="162"/>
      <c r="C43" s="162"/>
      <c r="D43" s="162"/>
      <c r="E43" s="162"/>
      <c r="F43" s="163"/>
      <c r="G43" s="164"/>
      <c r="H43" s="164"/>
    </row>
    <row r="44" spans="1:8" ht="12.75">
      <c r="A44" s="162"/>
      <c r="B44" s="162"/>
      <c r="C44" s="162"/>
      <c r="D44" s="181" t="s">
        <v>144</v>
      </c>
      <c r="E44" s="162"/>
      <c r="F44" s="163"/>
      <c r="G44" s="164"/>
      <c r="H44" s="182">
        <f>SUM(H42,H28,H18)</f>
        <v>0</v>
      </c>
    </row>
    <row r="45" spans="1:8" ht="12.75">
      <c r="A45" s="162"/>
      <c r="B45" s="162"/>
      <c r="C45" s="162"/>
      <c r="D45" s="162"/>
      <c r="E45" s="162"/>
      <c r="F45" s="163"/>
      <c r="G45" s="164"/>
      <c r="H45" s="164"/>
    </row>
    <row r="46" spans="1:8" ht="12.75">
      <c r="A46" s="162"/>
      <c r="B46" s="162"/>
      <c r="C46" s="162"/>
      <c r="D46" s="179" t="s">
        <v>145</v>
      </c>
      <c r="E46" s="162"/>
      <c r="F46" s="163"/>
      <c r="G46" s="164"/>
      <c r="H46" s="180"/>
    </row>
    <row r="47" spans="1:8" ht="12.75">
      <c r="A47" s="162">
        <v>28</v>
      </c>
      <c r="B47" s="162" t="s">
        <v>148</v>
      </c>
      <c r="C47" s="162" t="s">
        <v>146</v>
      </c>
      <c r="D47" s="162" t="s">
        <v>147</v>
      </c>
      <c r="E47" s="162" t="s">
        <v>116</v>
      </c>
      <c r="F47" s="163">
        <v>0.145</v>
      </c>
      <c r="G47" s="164">
        <v>0</v>
      </c>
      <c r="H47" s="164">
        <f>PRODUCT(F47:G47)</f>
        <v>0</v>
      </c>
    </row>
    <row r="48" spans="1:8" ht="12.75">
      <c r="A48" s="162">
        <v>26</v>
      </c>
      <c r="B48" s="162" t="s">
        <v>148</v>
      </c>
      <c r="C48" s="162" t="s">
        <v>149</v>
      </c>
      <c r="D48" s="162" t="s">
        <v>150</v>
      </c>
      <c r="E48" s="162" t="s">
        <v>92</v>
      </c>
      <c r="F48" s="163">
        <v>146.8</v>
      </c>
      <c r="G48" s="164">
        <v>0</v>
      </c>
      <c r="H48" s="164">
        <f>PRODUCT(F48:G48)</f>
        <v>0</v>
      </c>
    </row>
    <row r="49" spans="1:8" ht="12.75">
      <c r="A49" s="162">
        <v>27</v>
      </c>
      <c r="B49" s="162" t="s">
        <v>148</v>
      </c>
      <c r="C49" s="162" t="s">
        <v>151</v>
      </c>
      <c r="D49" s="162" t="s">
        <v>152</v>
      </c>
      <c r="E49" s="162" t="s">
        <v>92</v>
      </c>
      <c r="F49" s="163">
        <v>146.8</v>
      </c>
      <c r="G49" s="164">
        <v>0</v>
      </c>
      <c r="H49" s="164">
        <f>PRODUCT(F49:G49)</f>
        <v>0</v>
      </c>
    </row>
    <row r="50" spans="1:8" ht="12.75">
      <c r="A50" s="162"/>
      <c r="B50" s="162"/>
      <c r="C50" s="162"/>
      <c r="D50" s="179" t="s">
        <v>153</v>
      </c>
      <c r="E50" s="162"/>
      <c r="F50" s="163"/>
      <c r="G50" s="164"/>
      <c r="H50" s="180">
        <f>SUM(H47:H49)</f>
        <v>0</v>
      </c>
    </row>
    <row r="51" spans="1:8" ht="12.75">
      <c r="A51" s="162"/>
      <c r="B51" s="162"/>
      <c r="C51" s="162"/>
      <c r="D51" s="162"/>
      <c r="E51" s="162"/>
      <c r="F51" s="163"/>
      <c r="G51" s="164"/>
      <c r="H51" s="164"/>
    </row>
    <row r="52" spans="1:8" ht="12.75">
      <c r="A52" s="162"/>
      <c r="B52" s="162"/>
      <c r="C52" s="162"/>
      <c r="D52" s="179" t="s">
        <v>154</v>
      </c>
      <c r="E52" s="162"/>
      <c r="F52" s="163"/>
      <c r="G52" s="164"/>
      <c r="H52" s="180"/>
    </row>
    <row r="53" spans="1:8" ht="12.75">
      <c r="A53" s="162">
        <v>31</v>
      </c>
      <c r="B53" s="162" t="s">
        <v>157</v>
      </c>
      <c r="C53" s="162" t="s">
        <v>155</v>
      </c>
      <c r="D53" s="162" t="s">
        <v>156</v>
      </c>
      <c r="E53" s="162" t="s">
        <v>84</v>
      </c>
      <c r="F53" s="163">
        <v>279.834</v>
      </c>
      <c r="G53" s="164">
        <v>0</v>
      </c>
      <c r="H53" s="164">
        <f aca="true" t="shared" si="3" ref="H53:H68">PRODUCT(F53:G53)</f>
        <v>0</v>
      </c>
    </row>
    <row r="54" spans="1:8" ht="12.75">
      <c r="A54" s="162">
        <v>32</v>
      </c>
      <c r="B54" s="162" t="s">
        <v>157</v>
      </c>
      <c r="C54" s="162" t="s">
        <v>158</v>
      </c>
      <c r="D54" s="162" t="s">
        <v>159</v>
      </c>
      <c r="E54" s="162" t="s">
        <v>92</v>
      </c>
      <c r="F54" s="163">
        <v>291</v>
      </c>
      <c r="G54" s="164">
        <v>0</v>
      </c>
      <c r="H54" s="164">
        <f t="shared" si="3"/>
        <v>0</v>
      </c>
    </row>
    <row r="55" spans="1:8" ht="12.75">
      <c r="A55" s="162">
        <v>33</v>
      </c>
      <c r="B55" s="162" t="s">
        <v>157</v>
      </c>
      <c r="C55" s="162" t="s">
        <v>160</v>
      </c>
      <c r="D55" s="162" t="s">
        <v>161</v>
      </c>
      <c r="E55" s="162" t="s">
        <v>92</v>
      </c>
      <c r="F55" s="163">
        <v>305.55</v>
      </c>
      <c r="G55" s="164">
        <v>0</v>
      </c>
      <c r="H55" s="164">
        <f t="shared" si="3"/>
        <v>0</v>
      </c>
    </row>
    <row r="56" spans="1:8" ht="12.75">
      <c r="A56" s="162">
        <v>40</v>
      </c>
      <c r="B56" s="162" t="s">
        <v>157</v>
      </c>
      <c r="C56" s="162" t="s">
        <v>162</v>
      </c>
      <c r="D56" s="162" t="s">
        <v>163</v>
      </c>
      <c r="E56" s="162" t="s">
        <v>84</v>
      </c>
      <c r="F56" s="163">
        <v>26.7</v>
      </c>
      <c r="G56" s="164">
        <v>0</v>
      </c>
      <c r="H56" s="164">
        <f t="shared" si="3"/>
        <v>0</v>
      </c>
    </row>
    <row r="57" spans="1:8" ht="12.75">
      <c r="A57" s="162">
        <v>41</v>
      </c>
      <c r="B57" s="162" t="s">
        <v>157</v>
      </c>
      <c r="C57" s="162" t="s">
        <v>164</v>
      </c>
      <c r="D57" s="162" t="s">
        <v>165</v>
      </c>
      <c r="E57" s="162" t="s">
        <v>84</v>
      </c>
      <c r="F57" s="163">
        <v>28.035</v>
      </c>
      <c r="G57" s="164">
        <v>0</v>
      </c>
      <c r="H57" s="164">
        <f t="shared" si="3"/>
        <v>0</v>
      </c>
    </row>
    <row r="58" spans="1:8" ht="12.75">
      <c r="A58" s="162">
        <v>42</v>
      </c>
      <c r="B58" s="162" t="s">
        <v>157</v>
      </c>
      <c r="C58" s="162" t="s">
        <v>166</v>
      </c>
      <c r="D58" s="162" t="s">
        <v>167</v>
      </c>
      <c r="E58" s="162" t="s">
        <v>92</v>
      </c>
      <c r="F58" s="163">
        <v>178</v>
      </c>
      <c r="G58" s="164">
        <v>0</v>
      </c>
      <c r="H58" s="164">
        <f t="shared" si="3"/>
        <v>0</v>
      </c>
    </row>
    <row r="59" spans="1:8" ht="12.75">
      <c r="A59" s="162">
        <v>43</v>
      </c>
      <c r="B59" s="162" t="s">
        <v>157</v>
      </c>
      <c r="C59" s="162" t="s">
        <v>168</v>
      </c>
      <c r="D59" s="162" t="s">
        <v>169</v>
      </c>
      <c r="E59" s="162" t="s">
        <v>92</v>
      </c>
      <c r="F59" s="163">
        <v>186.9</v>
      </c>
      <c r="G59" s="164">
        <v>0</v>
      </c>
      <c r="H59" s="164">
        <f t="shared" si="3"/>
        <v>0</v>
      </c>
    </row>
    <row r="60" spans="1:8" ht="12.75">
      <c r="A60" s="162">
        <v>44</v>
      </c>
      <c r="B60" s="162" t="s">
        <v>157</v>
      </c>
      <c r="C60" s="162" t="s">
        <v>170</v>
      </c>
      <c r="D60" s="162" t="s">
        <v>171</v>
      </c>
      <c r="E60" s="162" t="s">
        <v>116</v>
      </c>
      <c r="F60" s="163">
        <v>3.71</v>
      </c>
      <c r="G60" s="164">
        <v>0</v>
      </c>
      <c r="H60" s="164">
        <f t="shared" si="3"/>
        <v>0</v>
      </c>
    </row>
    <row r="61" spans="1:8" ht="12.75">
      <c r="A61" s="162">
        <v>29</v>
      </c>
      <c r="B61" s="162" t="s">
        <v>157</v>
      </c>
      <c r="C61" s="162" t="s">
        <v>172</v>
      </c>
      <c r="D61" s="162" t="s">
        <v>173</v>
      </c>
      <c r="E61" s="162" t="s">
        <v>121</v>
      </c>
      <c r="F61" s="163">
        <v>2</v>
      </c>
      <c r="G61" s="164">
        <v>0</v>
      </c>
      <c r="H61" s="164">
        <f t="shared" si="3"/>
        <v>0</v>
      </c>
    </row>
    <row r="62" spans="1:8" ht="12.75">
      <c r="A62" s="162">
        <v>30</v>
      </c>
      <c r="B62" s="162" t="s">
        <v>157</v>
      </c>
      <c r="C62" s="162" t="s">
        <v>174</v>
      </c>
      <c r="D62" s="162" t="s">
        <v>175</v>
      </c>
      <c r="E62" s="162" t="s">
        <v>121</v>
      </c>
      <c r="F62" s="163">
        <v>66</v>
      </c>
      <c r="G62" s="164">
        <v>0</v>
      </c>
      <c r="H62" s="164">
        <f t="shared" si="3"/>
        <v>0</v>
      </c>
    </row>
    <row r="63" spans="1:8" ht="12.75">
      <c r="A63" s="162">
        <v>34</v>
      </c>
      <c r="B63" s="162" t="s">
        <v>157</v>
      </c>
      <c r="C63" s="162" t="s">
        <v>176</v>
      </c>
      <c r="D63" s="162" t="s">
        <v>177</v>
      </c>
      <c r="E63" s="162" t="s">
        <v>121</v>
      </c>
      <c r="F63" s="163">
        <v>2</v>
      </c>
      <c r="G63" s="164">
        <v>0</v>
      </c>
      <c r="H63" s="164">
        <f t="shared" si="3"/>
        <v>0</v>
      </c>
    </row>
    <row r="64" spans="1:8" ht="12.75">
      <c r="A64" s="162">
        <v>35</v>
      </c>
      <c r="B64" s="162" t="s">
        <v>157</v>
      </c>
      <c r="C64" s="162" t="s">
        <v>178</v>
      </c>
      <c r="D64" s="162" t="s">
        <v>179</v>
      </c>
      <c r="E64" s="162" t="s">
        <v>121</v>
      </c>
      <c r="F64" s="163">
        <v>29</v>
      </c>
      <c r="G64" s="164">
        <v>0</v>
      </c>
      <c r="H64" s="164">
        <f t="shared" si="3"/>
        <v>0</v>
      </c>
    </row>
    <row r="65" spans="1:8" ht="12.75">
      <c r="A65" s="162">
        <v>36</v>
      </c>
      <c r="B65" s="162" t="s">
        <v>157</v>
      </c>
      <c r="C65" s="162" t="s">
        <v>180</v>
      </c>
      <c r="D65" s="162" t="s">
        <v>181</v>
      </c>
      <c r="E65" s="162" t="s">
        <v>121</v>
      </c>
      <c r="F65" s="163">
        <v>22</v>
      </c>
      <c r="G65" s="164">
        <v>0</v>
      </c>
      <c r="H65" s="164">
        <f t="shared" si="3"/>
        <v>0</v>
      </c>
    </row>
    <row r="66" spans="1:8" ht="12.75">
      <c r="A66" s="162">
        <v>37</v>
      </c>
      <c r="B66" s="162" t="s">
        <v>157</v>
      </c>
      <c r="C66" s="162" t="s">
        <v>182</v>
      </c>
      <c r="D66" s="162" t="s">
        <v>183</v>
      </c>
      <c r="E66" s="162" t="s">
        <v>121</v>
      </c>
      <c r="F66" s="163">
        <v>15</v>
      </c>
      <c r="G66" s="164">
        <v>0</v>
      </c>
      <c r="H66" s="164">
        <f t="shared" si="3"/>
        <v>0</v>
      </c>
    </row>
    <row r="67" spans="1:8" ht="12.75">
      <c r="A67" s="162">
        <v>38</v>
      </c>
      <c r="B67" s="162" t="s">
        <v>157</v>
      </c>
      <c r="C67" s="162" t="s">
        <v>184</v>
      </c>
      <c r="D67" s="162" t="s">
        <v>185</v>
      </c>
      <c r="E67" s="162" t="s">
        <v>92</v>
      </c>
      <c r="F67" s="163">
        <v>170</v>
      </c>
      <c r="G67" s="164">
        <v>0</v>
      </c>
      <c r="H67" s="164">
        <f t="shared" si="3"/>
        <v>0</v>
      </c>
    </row>
    <row r="68" spans="1:8" ht="12.75">
      <c r="A68" s="162">
        <v>39</v>
      </c>
      <c r="B68" s="162" t="s">
        <v>157</v>
      </c>
      <c r="C68" s="162" t="s">
        <v>186</v>
      </c>
      <c r="D68" s="162" t="s">
        <v>187</v>
      </c>
      <c r="E68" s="162" t="s">
        <v>121</v>
      </c>
      <c r="F68" s="163">
        <v>136</v>
      </c>
      <c r="G68" s="164">
        <v>0</v>
      </c>
      <c r="H68" s="164">
        <f t="shared" si="3"/>
        <v>0</v>
      </c>
    </row>
    <row r="69" spans="1:8" ht="12.75">
      <c r="A69" s="162"/>
      <c r="B69" s="162"/>
      <c r="C69" s="162"/>
      <c r="D69" s="179" t="s">
        <v>188</v>
      </c>
      <c r="E69" s="162"/>
      <c r="F69" s="163"/>
      <c r="G69" s="164"/>
      <c r="H69" s="180">
        <f>SUM(H53:H68)</f>
        <v>0</v>
      </c>
    </row>
    <row r="70" spans="1:8" ht="12.75">
      <c r="A70" s="162"/>
      <c r="B70" s="162"/>
      <c r="C70" s="162"/>
      <c r="D70" s="162"/>
      <c r="E70" s="162"/>
      <c r="F70" s="163"/>
      <c r="G70" s="164"/>
      <c r="H70" s="164"/>
    </row>
    <row r="71" spans="1:8" ht="12.75">
      <c r="A71" s="162"/>
      <c r="B71" s="162"/>
      <c r="C71" s="162"/>
      <c r="D71" s="179" t="s">
        <v>189</v>
      </c>
      <c r="E71" s="162"/>
      <c r="F71" s="163"/>
      <c r="G71" s="164"/>
      <c r="H71" s="180"/>
    </row>
    <row r="72" spans="1:8" ht="12.75">
      <c r="A72" s="162">
        <v>45</v>
      </c>
      <c r="B72" s="162" t="s">
        <v>192</v>
      </c>
      <c r="C72" s="162" t="s">
        <v>190</v>
      </c>
      <c r="D72" s="162" t="s">
        <v>191</v>
      </c>
      <c r="E72" s="162" t="s">
        <v>84</v>
      </c>
      <c r="F72" s="163">
        <v>212.81</v>
      </c>
      <c r="G72" s="164">
        <v>0</v>
      </c>
      <c r="H72" s="164">
        <f>PRODUCT(F72:G72)</f>
        <v>0</v>
      </c>
    </row>
    <row r="73" spans="1:8" ht="12.75">
      <c r="A73" s="162">
        <v>47</v>
      </c>
      <c r="B73" s="162" t="s">
        <v>192</v>
      </c>
      <c r="C73" s="162" t="s">
        <v>193</v>
      </c>
      <c r="D73" s="162" t="s">
        <v>194</v>
      </c>
      <c r="E73" s="162" t="s">
        <v>92</v>
      </c>
      <c r="F73" s="163">
        <v>409.42</v>
      </c>
      <c r="G73" s="164">
        <v>0</v>
      </c>
      <c r="H73" s="164">
        <f>PRODUCT(F73:G73)</f>
        <v>0</v>
      </c>
    </row>
    <row r="74" spans="1:8" ht="12.75">
      <c r="A74" s="162">
        <v>48</v>
      </c>
      <c r="B74" s="162" t="s">
        <v>192</v>
      </c>
      <c r="C74" s="162" t="s">
        <v>195</v>
      </c>
      <c r="D74" s="162" t="s">
        <v>196</v>
      </c>
      <c r="E74" s="162" t="s">
        <v>84</v>
      </c>
      <c r="F74" s="163">
        <v>36.7</v>
      </c>
      <c r="G74" s="164">
        <v>0</v>
      </c>
      <c r="H74" s="164">
        <f>PRODUCT(F74:G74)</f>
        <v>0</v>
      </c>
    </row>
    <row r="75" spans="1:8" ht="12.75">
      <c r="A75" s="162">
        <v>46</v>
      </c>
      <c r="B75" s="162" t="s">
        <v>192</v>
      </c>
      <c r="C75" s="162" t="s">
        <v>197</v>
      </c>
      <c r="D75" s="162" t="s">
        <v>198</v>
      </c>
      <c r="E75" s="162" t="s">
        <v>84</v>
      </c>
      <c r="F75" s="163">
        <v>212.81</v>
      </c>
      <c r="G75" s="164">
        <v>0</v>
      </c>
      <c r="H75" s="164">
        <f>PRODUCT(F75:G75)</f>
        <v>0</v>
      </c>
    </row>
    <row r="76" spans="1:8" ht="12.75">
      <c r="A76" s="162"/>
      <c r="B76" s="162"/>
      <c r="C76" s="162"/>
      <c r="D76" s="179" t="s">
        <v>199</v>
      </c>
      <c r="E76" s="162"/>
      <c r="F76" s="163"/>
      <c r="G76" s="164"/>
      <c r="H76" s="180">
        <f>SUM(H72:H75)</f>
        <v>0</v>
      </c>
    </row>
    <row r="77" spans="1:8" ht="12.75">
      <c r="A77" s="162"/>
      <c r="B77" s="162"/>
      <c r="C77" s="162"/>
      <c r="D77" s="162"/>
      <c r="E77" s="162"/>
      <c r="F77" s="163"/>
      <c r="G77" s="164"/>
      <c r="H77" s="164"/>
    </row>
    <row r="78" spans="1:8" ht="12.75">
      <c r="A78" s="162"/>
      <c r="B78" s="162"/>
      <c r="C78" s="162"/>
      <c r="D78" s="179" t="s">
        <v>200</v>
      </c>
      <c r="E78" s="162"/>
      <c r="F78" s="163"/>
      <c r="G78" s="164"/>
      <c r="H78" s="180"/>
    </row>
    <row r="79" spans="1:8" ht="12.75">
      <c r="A79" s="162">
        <v>49</v>
      </c>
      <c r="B79" s="162" t="s">
        <v>203</v>
      </c>
      <c r="C79" s="162" t="s">
        <v>201</v>
      </c>
      <c r="D79" s="162" t="s">
        <v>202</v>
      </c>
      <c r="E79" s="162" t="s">
        <v>84</v>
      </c>
      <c r="F79" s="163">
        <v>279.834</v>
      </c>
      <c r="G79" s="164">
        <v>0</v>
      </c>
      <c r="H79" s="164">
        <f>PRODUCT(F79:G79)</f>
        <v>0</v>
      </c>
    </row>
    <row r="80" spans="1:8" ht="12.75">
      <c r="A80" s="162"/>
      <c r="B80" s="162"/>
      <c r="C80" s="162"/>
      <c r="D80" s="179" t="s">
        <v>204</v>
      </c>
      <c r="E80" s="162"/>
      <c r="F80" s="163"/>
      <c r="G80" s="164"/>
      <c r="H80" s="180">
        <f>SUM(H79)</f>
        <v>0</v>
      </c>
    </row>
    <row r="81" spans="1:8" ht="12.75">
      <c r="A81" s="162"/>
      <c r="B81" s="162"/>
      <c r="C81" s="162"/>
      <c r="D81" s="162"/>
      <c r="E81" s="162"/>
      <c r="F81" s="163"/>
      <c r="G81" s="164"/>
      <c r="H81" s="164"/>
    </row>
    <row r="82" spans="1:8" ht="12.75">
      <c r="A82" s="162"/>
      <c r="B82" s="162"/>
      <c r="C82" s="162"/>
      <c r="D82" s="181" t="s">
        <v>205</v>
      </c>
      <c r="E82" s="162"/>
      <c r="F82" s="163"/>
      <c r="G82" s="164"/>
      <c r="H82" s="182">
        <f>SUM(H80,H76,H69,H50)</f>
        <v>0</v>
      </c>
    </row>
    <row r="83" spans="1:8" ht="12.75">
      <c r="A83" s="162"/>
      <c r="B83" s="162"/>
      <c r="C83" s="162"/>
      <c r="D83" s="162"/>
      <c r="E83" s="162"/>
      <c r="F83" s="163"/>
      <c r="G83" s="164"/>
      <c r="H83" s="164"/>
    </row>
    <row r="84" spans="1:8" ht="12.75">
      <c r="A84" s="162"/>
      <c r="B84" s="162"/>
      <c r="C84" s="162"/>
      <c r="D84" s="179"/>
      <c r="E84" s="162"/>
      <c r="F84" s="163"/>
      <c r="G84" s="164"/>
      <c r="H84" s="180"/>
    </row>
    <row r="85" spans="1:8" ht="12.75">
      <c r="A85" s="162"/>
      <c r="B85" s="162"/>
      <c r="C85" s="162"/>
      <c r="D85" s="183" t="s">
        <v>206</v>
      </c>
      <c r="E85" s="162"/>
      <c r="F85" s="163"/>
      <c r="G85" s="164"/>
      <c r="H85" s="184">
        <f>SUM(H82,H44)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C1">
      <selection activeCell="E5" sqref="E5"/>
    </sheetView>
  </sheetViews>
  <sheetFormatPr defaultColWidth="9.00390625" defaultRowHeight="12.75"/>
  <cols>
    <col min="1" max="1" width="2.25390625" style="185" customWidth="1"/>
    <col min="2" max="2" width="2.75390625" style="185" customWidth="1"/>
    <col min="3" max="3" width="2.625" style="185" customWidth="1"/>
    <col min="4" max="4" width="7.625" style="185" customWidth="1"/>
    <col min="5" max="5" width="15.875" style="185" customWidth="1"/>
    <col min="6" max="6" width="0.875" style="185" customWidth="1"/>
    <col min="7" max="7" width="2.125" style="185" customWidth="1"/>
    <col min="8" max="8" width="2.875" style="185" customWidth="1"/>
    <col min="9" max="9" width="11.00390625" style="185" customWidth="1"/>
    <col min="10" max="10" width="14.125" style="185" customWidth="1"/>
    <col min="11" max="11" width="0.74609375" style="185" customWidth="1"/>
    <col min="12" max="12" width="2.375" style="185" customWidth="1"/>
    <col min="13" max="13" width="4.75390625" style="185" customWidth="1"/>
    <col min="14" max="14" width="12.875" style="185" customWidth="1"/>
    <col min="15" max="15" width="6.00390625" style="185" customWidth="1"/>
    <col min="16" max="16" width="16.25390625" style="185" customWidth="1"/>
    <col min="17" max="17" width="1.625" style="185" customWidth="1"/>
    <col min="18" max="16384" width="9.125" style="185" customWidth="1"/>
  </cols>
  <sheetData>
    <row r="1" spans="1:17" ht="53.25" customHeight="1" thickBot="1">
      <c r="A1" s="325"/>
      <c r="B1" s="323"/>
      <c r="C1" s="323"/>
      <c r="D1" s="323"/>
      <c r="E1" s="323"/>
      <c r="F1" s="324" t="s">
        <v>3</v>
      </c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2"/>
    </row>
    <row r="2" spans="1:17" ht="16.5" customHeight="1">
      <c r="A2" s="321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19"/>
    </row>
    <row r="3" spans="1:17" ht="30" customHeight="1">
      <c r="A3" s="309"/>
      <c r="B3" s="301" t="s">
        <v>4</v>
      </c>
      <c r="C3" s="301"/>
      <c r="D3" s="301"/>
      <c r="E3" s="362" t="s">
        <v>208</v>
      </c>
      <c r="F3" s="363"/>
      <c r="G3" s="363"/>
      <c r="H3" s="363"/>
      <c r="I3" s="363"/>
      <c r="J3" s="364"/>
      <c r="K3" s="13"/>
      <c r="L3" s="14"/>
      <c r="M3" s="14"/>
      <c r="N3" s="13" t="s">
        <v>5</v>
      </c>
      <c r="O3" s="15" t="s">
        <v>6</v>
      </c>
      <c r="P3" s="16"/>
      <c r="Q3" s="299"/>
    </row>
    <row r="4" spans="1:17" ht="16.5" customHeight="1">
      <c r="A4" s="309"/>
      <c r="B4" s="301" t="s">
        <v>7</v>
      </c>
      <c r="C4" s="301"/>
      <c r="D4" s="301"/>
      <c r="E4" s="18" t="s">
        <v>258</v>
      </c>
      <c r="F4" s="19"/>
      <c r="G4" s="19"/>
      <c r="H4" s="19"/>
      <c r="I4" s="19"/>
      <c r="J4" s="20"/>
      <c r="K4" s="13"/>
      <c r="L4" s="14"/>
      <c r="M4" s="14"/>
      <c r="N4" s="13" t="s">
        <v>8</v>
      </c>
      <c r="O4" s="21" t="s">
        <v>6</v>
      </c>
      <c r="P4" s="22"/>
      <c r="Q4" s="299"/>
    </row>
    <row r="5" spans="1:17" ht="16.5" customHeight="1">
      <c r="A5" s="309"/>
      <c r="B5" s="301" t="s">
        <v>9</v>
      </c>
      <c r="C5" s="301"/>
      <c r="D5" s="301"/>
      <c r="E5" s="23" t="s">
        <v>6</v>
      </c>
      <c r="F5" s="24"/>
      <c r="G5" s="24"/>
      <c r="H5" s="24"/>
      <c r="I5" s="24"/>
      <c r="J5" s="25"/>
      <c r="K5" s="13"/>
      <c r="L5" s="14"/>
      <c r="M5" s="14"/>
      <c r="N5" s="13" t="s">
        <v>10</v>
      </c>
      <c r="O5" s="26" t="s">
        <v>209</v>
      </c>
      <c r="P5" s="27"/>
      <c r="Q5" s="299"/>
    </row>
    <row r="6" spans="1:17" ht="16.5" customHeight="1">
      <c r="A6" s="314"/>
      <c r="B6" s="311"/>
      <c r="C6" s="311"/>
      <c r="D6" s="311"/>
      <c r="E6" s="29"/>
      <c r="F6" s="29"/>
      <c r="G6" s="29"/>
      <c r="H6" s="29"/>
      <c r="I6" s="29"/>
      <c r="J6" s="30"/>
      <c r="K6" s="29"/>
      <c r="L6" s="29"/>
      <c r="M6" s="29"/>
      <c r="N6" s="29" t="s">
        <v>11</v>
      </c>
      <c r="O6" s="29" t="s">
        <v>80</v>
      </c>
      <c r="P6" s="29"/>
      <c r="Q6" s="310"/>
    </row>
    <row r="7" spans="1:17" ht="16.5" customHeight="1">
      <c r="A7" s="309" t="s">
        <v>12</v>
      </c>
      <c r="B7" s="301" t="s">
        <v>13</v>
      </c>
      <c r="C7" s="301"/>
      <c r="D7" s="301"/>
      <c r="E7" s="32" t="s">
        <v>210</v>
      </c>
      <c r="F7" s="33"/>
      <c r="G7" s="33"/>
      <c r="H7" s="33"/>
      <c r="I7" s="33"/>
      <c r="J7" s="34"/>
      <c r="K7" s="13"/>
      <c r="L7" s="35"/>
      <c r="M7" s="36"/>
      <c r="N7" s="37" t="s">
        <v>6</v>
      </c>
      <c r="O7" s="38" t="s">
        <v>6</v>
      </c>
      <c r="P7" s="39"/>
      <c r="Q7" s="299"/>
    </row>
    <row r="8" spans="1:17" ht="16.5" customHeight="1">
      <c r="A8" s="309"/>
      <c r="B8" s="301" t="s">
        <v>14</v>
      </c>
      <c r="C8" s="301"/>
      <c r="D8" s="301"/>
      <c r="E8" s="21" t="s">
        <v>211</v>
      </c>
      <c r="F8" s="40"/>
      <c r="G8" s="40"/>
      <c r="H8" s="40"/>
      <c r="I8" s="40"/>
      <c r="J8" s="41"/>
      <c r="K8" s="13"/>
      <c r="L8" s="35"/>
      <c r="M8" s="36"/>
      <c r="N8" s="37"/>
      <c r="O8" s="42" t="s">
        <v>6</v>
      </c>
      <c r="P8" s="39"/>
      <c r="Q8" s="299"/>
    </row>
    <row r="9" spans="1:17" ht="16.5" customHeight="1">
      <c r="A9" s="309"/>
      <c r="B9" s="301" t="s">
        <v>15</v>
      </c>
      <c r="C9" s="301"/>
      <c r="D9" s="301"/>
      <c r="E9" s="318"/>
      <c r="F9" s="317"/>
      <c r="G9" s="317"/>
      <c r="H9" s="317"/>
      <c r="I9" s="317"/>
      <c r="J9" s="316"/>
      <c r="K9" s="301"/>
      <c r="L9" s="303"/>
      <c r="M9" s="225"/>
      <c r="N9" s="315"/>
      <c r="O9" s="307"/>
      <c r="P9" s="305"/>
      <c r="Q9" s="299"/>
    </row>
    <row r="10" spans="1:17" ht="16.5" customHeight="1">
      <c r="A10" s="314"/>
      <c r="B10" s="311"/>
      <c r="C10" s="311"/>
      <c r="D10" s="311"/>
      <c r="E10" s="311" t="s">
        <v>16</v>
      </c>
      <c r="F10" s="311"/>
      <c r="G10" s="313" t="s">
        <v>17</v>
      </c>
      <c r="H10" s="313"/>
      <c r="I10" s="313"/>
      <c r="J10" s="311"/>
      <c r="K10" s="311"/>
      <c r="L10" s="312"/>
      <c r="M10" s="311"/>
      <c r="N10" s="311" t="s">
        <v>18</v>
      </c>
      <c r="O10" s="311"/>
      <c r="P10" s="311" t="s">
        <v>19</v>
      </c>
      <c r="Q10" s="310"/>
    </row>
    <row r="11" spans="1:17" ht="16.5" customHeight="1">
      <c r="A11" s="309"/>
      <c r="B11" s="301"/>
      <c r="C11" s="301"/>
      <c r="D11" s="301"/>
      <c r="E11" s="308"/>
      <c r="F11" s="301"/>
      <c r="G11" s="307"/>
      <c r="H11" s="306"/>
      <c r="I11" s="305" t="s">
        <v>20</v>
      </c>
      <c r="J11" s="301"/>
      <c r="K11" s="301"/>
      <c r="L11" s="304"/>
      <c r="M11" s="303"/>
      <c r="N11" s="302">
        <v>42472</v>
      </c>
      <c r="O11" s="301"/>
      <c r="P11" s="300"/>
      <c r="Q11" s="299"/>
    </row>
    <row r="12" spans="1:17" ht="18" customHeight="1" thickBot="1">
      <c r="A12" s="298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6"/>
    </row>
    <row r="13" spans="1:17" ht="22.5" customHeight="1">
      <c r="A13" s="248"/>
      <c r="B13" s="295"/>
      <c r="C13" s="295"/>
      <c r="D13" s="295"/>
      <c r="E13" s="295" t="s">
        <v>21</v>
      </c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4"/>
    </row>
    <row r="14" spans="1:17" ht="22.5" customHeight="1">
      <c r="A14" s="293"/>
      <c r="B14" s="286"/>
      <c r="C14" s="286"/>
      <c r="D14" s="286"/>
      <c r="E14" s="292" t="s">
        <v>6</v>
      </c>
      <c r="F14" s="286"/>
      <c r="G14" s="287"/>
      <c r="H14" s="286"/>
      <c r="I14" s="286"/>
      <c r="J14" s="292" t="s">
        <v>6</v>
      </c>
      <c r="K14" s="288"/>
      <c r="L14" s="287"/>
      <c r="M14" s="286"/>
      <c r="N14" s="286"/>
      <c r="O14" s="292" t="s">
        <v>6</v>
      </c>
      <c r="P14" s="292"/>
      <c r="Q14" s="285"/>
    </row>
    <row r="15" spans="1:17" ht="22.5" customHeight="1">
      <c r="A15" s="291"/>
      <c r="B15" s="290" t="s">
        <v>22</v>
      </c>
      <c r="C15" s="290"/>
      <c r="D15" s="289"/>
      <c r="E15" s="287" t="s">
        <v>23</v>
      </c>
      <c r="F15" s="288"/>
      <c r="G15" s="287"/>
      <c r="H15" s="286" t="s">
        <v>22</v>
      </c>
      <c r="I15" s="288"/>
      <c r="J15" s="287" t="s">
        <v>23</v>
      </c>
      <c r="K15" s="288"/>
      <c r="L15" s="287"/>
      <c r="M15" s="286" t="s">
        <v>22</v>
      </c>
      <c r="N15" s="286"/>
      <c r="O15" s="287" t="s">
        <v>23</v>
      </c>
      <c r="P15" s="286"/>
      <c r="Q15" s="285"/>
    </row>
    <row r="16" spans="1:17" ht="22.5" customHeight="1" thickBot="1">
      <c r="A16" s="284"/>
      <c r="B16" s="281"/>
      <c r="C16" s="281"/>
      <c r="D16" s="283">
        <v>0</v>
      </c>
      <c r="E16" s="187">
        <v>0</v>
      </c>
      <c r="F16" s="282"/>
      <c r="G16" s="279"/>
      <c r="H16" s="281"/>
      <c r="I16" s="283">
        <v>0</v>
      </c>
      <c r="J16" s="187">
        <v>0</v>
      </c>
      <c r="K16" s="282"/>
      <c r="L16" s="279"/>
      <c r="M16" s="281"/>
      <c r="N16" s="280">
        <v>0</v>
      </c>
      <c r="O16" s="279"/>
      <c r="P16" s="278">
        <v>0</v>
      </c>
      <c r="Q16" s="186"/>
    </row>
    <row r="17" spans="1:17" ht="25.5" customHeight="1" thickBot="1">
      <c r="A17" s="277"/>
      <c r="B17" s="274"/>
      <c r="C17" s="274"/>
      <c r="D17" s="274"/>
      <c r="E17" s="274" t="s">
        <v>24</v>
      </c>
      <c r="F17" s="274"/>
      <c r="G17" s="274"/>
      <c r="H17" s="276"/>
      <c r="I17" s="275" t="s">
        <v>1</v>
      </c>
      <c r="J17" s="274"/>
      <c r="K17" s="274"/>
      <c r="L17" s="274"/>
      <c r="M17" s="274"/>
      <c r="N17" s="274"/>
      <c r="O17" s="274"/>
      <c r="P17" s="274"/>
      <c r="Q17" s="273"/>
    </row>
    <row r="18" spans="1:17" ht="25.5" customHeight="1">
      <c r="A18" s="215" t="s">
        <v>2</v>
      </c>
      <c r="B18" s="272"/>
      <c r="C18" s="213" t="s">
        <v>25</v>
      </c>
      <c r="D18" s="212"/>
      <c r="E18" s="212"/>
      <c r="F18" s="211"/>
      <c r="G18" s="215" t="s">
        <v>26</v>
      </c>
      <c r="H18" s="271"/>
      <c r="I18" s="213" t="s">
        <v>27</v>
      </c>
      <c r="J18" s="212"/>
      <c r="K18" s="211"/>
      <c r="L18" s="215" t="s">
        <v>28</v>
      </c>
      <c r="M18" s="270"/>
      <c r="N18" s="213" t="s">
        <v>29</v>
      </c>
      <c r="O18" s="212"/>
      <c r="P18" s="212"/>
      <c r="Q18" s="211"/>
    </row>
    <row r="19" spans="1:17" ht="22.5" customHeight="1">
      <c r="A19" s="200">
        <v>1</v>
      </c>
      <c r="B19" s="265" t="s">
        <v>30</v>
      </c>
      <c r="C19" s="264"/>
      <c r="D19" s="257" t="s">
        <v>31</v>
      </c>
      <c r="E19" s="263">
        <v>0</v>
      </c>
      <c r="F19" s="262"/>
      <c r="G19" s="200">
        <v>8</v>
      </c>
      <c r="H19" s="199" t="s">
        <v>32</v>
      </c>
      <c r="I19" s="253"/>
      <c r="J19" s="197">
        <v>0</v>
      </c>
      <c r="K19" s="196"/>
      <c r="L19" s="200">
        <v>13</v>
      </c>
      <c r="M19" s="261" t="s">
        <v>33</v>
      </c>
      <c r="N19" s="253"/>
      <c r="O19" s="260">
        <v>0</v>
      </c>
      <c r="P19" s="197">
        <f>PRODUCT(E25,O19)</f>
        <v>0</v>
      </c>
      <c r="Q19" s="196"/>
    </row>
    <row r="20" spans="1:17" ht="22.5" customHeight="1">
      <c r="A20" s="200">
        <v>2</v>
      </c>
      <c r="B20" s="259"/>
      <c r="C20" s="258"/>
      <c r="D20" s="257" t="s">
        <v>34</v>
      </c>
      <c r="E20" s="269"/>
      <c r="F20" s="267"/>
      <c r="G20" s="200">
        <v>9</v>
      </c>
      <c r="H20" s="199" t="s">
        <v>35</v>
      </c>
      <c r="I20" s="253"/>
      <c r="J20" s="197">
        <v>0</v>
      </c>
      <c r="K20" s="196"/>
      <c r="L20" s="200">
        <v>14</v>
      </c>
      <c r="M20" s="261" t="s">
        <v>36</v>
      </c>
      <c r="N20" s="253"/>
      <c r="O20" s="260">
        <v>0</v>
      </c>
      <c r="P20" s="197">
        <f>PRODUCT(E25,O20)</f>
        <v>0</v>
      </c>
      <c r="Q20" s="196"/>
    </row>
    <row r="21" spans="1:17" ht="22.5" customHeight="1">
      <c r="A21" s="200">
        <v>3</v>
      </c>
      <c r="B21" s="265" t="s">
        <v>37</v>
      </c>
      <c r="C21" s="264"/>
      <c r="D21" s="257" t="s">
        <v>31</v>
      </c>
      <c r="E21" s="263">
        <v>0</v>
      </c>
      <c r="F21" s="262"/>
      <c r="G21" s="200">
        <v>10</v>
      </c>
      <c r="H21" s="199" t="s">
        <v>38</v>
      </c>
      <c r="I21" s="253"/>
      <c r="J21" s="197">
        <v>0</v>
      </c>
      <c r="K21" s="196"/>
      <c r="L21" s="200">
        <v>15</v>
      </c>
      <c r="M21" s="261" t="s">
        <v>39</v>
      </c>
      <c r="N21" s="253"/>
      <c r="O21" s="260">
        <v>0</v>
      </c>
      <c r="P21" s="197">
        <f>PRODUCT(E25,O21)</f>
        <v>0</v>
      </c>
      <c r="Q21" s="196"/>
    </row>
    <row r="22" spans="1:17" ht="22.5" customHeight="1">
      <c r="A22" s="200">
        <v>4</v>
      </c>
      <c r="B22" s="259"/>
      <c r="C22" s="258"/>
      <c r="D22" s="257" t="s">
        <v>34</v>
      </c>
      <c r="E22" s="268">
        <f>'ROZPOČET OBJEKTU 0002'!$H$33</f>
        <v>0</v>
      </c>
      <c r="F22" s="267"/>
      <c r="G22" s="200">
        <v>11</v>
      </c>
      <c r="H22" s="261" t="s">
        <v>6</v>
      </c>
      <c r="I22" s="266"/>
      <c r="J22" s="197">
        <v>0</v>
      </c>
      <c r="K22" s="196"/>
      <c r="L22" s="200">
        <v>16</v>
      </c>
      <c r="M22" s="261" t="s">
        <v>40</v>
      </c>
      <c r="N22" s="253"/>
      <c r="O22" s="260">
        <v>0</v>
      </c>
      <c r="P22" s="197">
        <f>PRODUCT(E25,O22)</f>
        <v>0</v>
      </c>
      <c r="Q22" s="196"/>
    </row>
    <row r="23" spans="1:17" ht="22.5" customHeight="1">
      <c r="A23" s="200">
        <v>5</v>
      </c>
      <c r="B23" s="265" t="s">
        <v>41</v>
      </c>
      <c r="C23" s="264"/>
      <c r="D23" s="257" t="s">
        <v>31</v>
      </c>
      <c r="E23" s="263">
        <v>0</v>
      </c>
      <c r="F23" s="262"/>
      <c r="G23" s="254"/>
      <c r="H23" s="198"/>
      <c r="I23" s="253"/>
      <c r="J23" s="197"/>
      <c r="K23" s="196"/>
      <c r="L23" s="200">
        <v>17</v>
      </c>
      <c r="M23" s="261" t="s">
        <v>42</v>
      </c>
      <c r="N23" s="198"/>
      <c r="O23" s="260">
        <v>0.025</v>
      </c>
      <c r="P23" s="197">
        <f>PRODUCT(E25,O23)</f>
        <v>0</v>
      </c>
      <c r="Q23" s="196"/>
    </row>
    <row r="24" spans="1:17" ht="22.5" customHeight="1" thickBot="1">
      <c r="A24" s="200">
        <v>6</v>
      </c>
      <c r="B24" s="259"/>
      <c r="C24" s="258"/>
      <c r="D24" s="257" t="s">
        <v>34</v>
      </c>
      <c r="E24" s="256">
        <f>'ROZPOČET OBJEKTU 0002'!$H$40</f>
        <v>0</v>
      </c>
      <c r="F24" s="255"/>
      <c r="G24" s="254"/>
      <c r="H24" s="198"/>
      <c r="I24" s="253"/>
      <c r="J24" s="197"/>
      <c r="K24" s="196"/>
      <c r="L24" s="200">
        <v>18</v>
      </c>
      <c r="M24" s="199" t="s">
        <v>43</v>
      </c>
      <c r="N24" s="198"/>
      <c r="O24" s="198"/>
      <c r="P24" s="197">
        <v>0</v>
      </c>
      <c r="Q24" s="196"/>
    </row>
    <row r="25" spans="1:17" ht="22.5" customHeight="1" thickBot="1">
      <c r="A25" s="200">
        <v>7</v>
      </c>
      <c r="B25" s="251" t="s">
        <v>44</v>
      </c>
      <c r="C25" s="198"/>
      <c r="D25" s="253"/>
      <c r="E25" s="250">
        <f>SUM(E19:E24)</f>
        <v>0</v>
      </c>
      <c r="F25" s="249"/>
      <c r="G25" s="200">
        <v>12</v>
      </c>
      <c r="H25" s="251" t="s">
        <v>45</v>
      </c>
      <c r="I25" s="253"/>
      <c r="J25" s="252">
        <v>0</v>
      </c>
      <c r="K25" s="249"/>
      <c r="L25" s="200">
        <v>19</v>
      </c>
      <c r="M25" s="251" t="s">
        <v>46</v>
      </c>
      <c r="N25" s="198"/>
      <c r="O25" s="198"/>
      <c r="P25" s="250">
        <f>SUM(P19:P24)</f>
        <v>0</v>
      </c>
      <c r="Q25" s="249"/>
    </row>
    <row r="26" spans="1:17" ht="22.5" customHeight="1" thickBot="1">
      <c r="A26" s="190">
        <v>20</v>
      </c>
      <c r="B26" s="189" t="s">
        <v>47</v>
      </c>
      <c r="C26" s="188"/>
      <c r="D26" s="221"/>
      <c r="E26" s="187">
        <v>0</v>
      </c>
      <c r="F26" s="186"/>
      <c r="G26" s="190">
        <v>21</v>
      </c>
      <c r="H26" s="189" t="s">
        <v>48</v>
      </c>
      <c r="I26" s="221"/>
      <c r="J26" s="187">
        <v>0</v>
      </c>
      <c r="K26" s="186"/>
      <c r="L26" s="190">
        <v>22</v>
      </c>
      <c r="M26" s="189" t="s">
        <v>49</v>
      </c>
      <c r="N26" s="188"/>
      <c r="O26" s="188"/>
      <c r="P26" s="187">
        <v>0</v>
      </c>
      <c r="Q26" s="186"/>
    </row>
    <row r="27" spans="1:17" ht="24.75" customHeight="1" thickBot="1">
      <c r="A27" s="248" t="s">
        <v>14</v>
      </c>
      <c r="B27" s="245"/>
      <c r="C27" s="245"/>
      <c r="D27" s="245"/>
      <c r="E27" s="244"/>
      <c r="F27" s="247"/>
      <c r="G27" s="246"/>
      <c r="H27" s="244"/>
      <c r="I27" s="245"/>
      <c r="J27" s="244"/>
      <c r="K27" s="243"/>
      <c r="L27" s="215" t="s">
        <v>50</v>
      </c>
      <c r="M27" s="214"/>
      <c r="N27" s="213" t="s">
        <v>51</v>
      </c>
      <c r="O27" s="212"/>
      <c r="P27" s="212"/>
      <c r="Q27" s="211"/>
    </row>
    <row r="28" spans="1:17" ht="22.5" customHeight="1" thickBot="1">
      <c r="A28" s="205"/>
      <c r="B28" s="202"/>
      <c r="C28" s="202"/>
      <c r="D28" s="202"/>
      <c r="E28" s="202"/>
      <c r="F28" s="204"/>
      <c r="G28" s="203"/>
      <c r="H28" s="202"/>
      <c r="I28" s="202"/>
      <c r="J28" s="224"/>
      <c r="K28" s="242"/>
      <c r="L28" s="200">
        <v>23</v>
      </c>
      <c r="M28" s="199" t="s">
        <v>52</v>
      </c>
      <c r="N28" s="241"/>
      <c r="O28" s="198"/>
      <c r="P28" s="220">
        <f>SUM(P26,P25,J26,J25,E26,E25)</f>
        <v>0</v>
      </c>
      <c r="Q28" s="240"/>
    </row>
    <row r="29" spans="1:17" ht="22.5" customHeight="1">
      <c r="A29" s="239" t="s">
        <v>53</v>
      </c>
      <c r="B29" s="236"/>
      <c r="C29" s="236"/>
      <c r="D29" s="236"/>
      <c r="E29" s="235"/>
      <c r="F29" s="238"/>
      <c r="G29" s="237" t="s">
        <v>54</v>
      </c>
      <c r="H29" s="236"/>
      <c r="I29" s="236"/>
      <c r="J29" s="235"/>
      <c r="K29" s="234"/>
      <c r="L29" s="200">
        <v>24</v>
      </c>
      <c r="M29" s="231">
        <v>0.15</v>
      </c>
      <c r="N29" s="230">
        <v>0</v>
      </c>
      <c r="O29" s="229" t="s">
        <v>55</v>
      </c>
      <c r="P29" s="228">
        <f>PRODUCT(N29*0.15)</f>
        <v>0</v>
      </c>
      <c r="Q29" s="227"/>
    </row>
    <row r="30" spans="1:17" ht="22.5" customHeight="1" thickBot="1">
      <c r="A30" s="233" t="s">
        <v>13</v>
      </c>
      <c r="B30" s="202"/>
      <c r="C30" s="202"/>
      <c r="D30" s="202"/>
      <c r="E30" s="202"/>
      <c r="F30" s="204"/>
      <c r="G30" s="232"/>
      <c r="H30" s="202"/>
      <c r="I30" s="202"/>
      <c r="J30" s="202"/>
      <c r="K30" s="216"/>
      <c r="L30" s="200">
        <v>25</v>
      </c>
      <c r="M30" s="231">
        <v>0.21</v>
      </c>
      <c r="N30" s="230">
        <f>$P$28</f>
        <v>0</v>
      </c>
      <c r="O30" s="229" t="s">
        <v>55</v>
      </c>
      <c r="P30" s="228">
        <f>PRODUCT(N30*0.21)</f>
        <v>0</v>
      </c>
      <c r="Q30" s="227"/>
    </row>
    <row r="31" spans="1:17" ht="22.5" customHeight="1" thickBot="1" thickTop="1">
      <c r="A31" s="226"/>
      <c r="B31" s="202"/>
      <c r="C31" s="202"/>
      <c r="D31" s="202"/>
      <c r="E31" s="225"/>
      <c r="F31" s="204"/>
      <c r="G31" s="225"/>
      <c r="H31" s="202"/>
      <c r="I31" s="202"/>
      <c r="J31" s="224"/>
      <c r="K31" s="216"/>
      <c r="L31" s="190">
        <v>26</v>
      </c>
      <c r="M31" s="223" t="s">
        <v>56</v>
      </c>
      <c r="N31" s="222"/>
      <c r="O31" s="221"/>
      <c r="P31" s="220">
        <f>SUM(P28:P30)</f>
        <v>0</v>
      </c>
      <c r="Q31" s="219"/>
    </row>
    <row r="32" spans="1:17" ht="26.25" customHeight="1">
      <c r="A32" s="218" t="s">
        <v>53</v>
      </c>
      <c r="B32" s="202"/>
      <c r="C32" s="202"/>
      <c r="D32" s="202"/>
      <c r="E32" s="202"/>
      <c r="F32" s="204"/>
      <c r="G32" s="217" t="s">
        <v>54</v>
      </c>
      <c r="H32" s="202"/>
      <c r="I32" s="202"/>
      <c r="J32" s="202"/>
      <c r="K32" s="216"/>
      <c r="L32" s="215" t="s">
        <v>57</v>
      </c>
      <c r="M32" s="214"/>
      <c r="N32" s="213" t="s">
        <v>58</v>
      </c>
      <c r="O32" s="212"/>
      <c r="P32" s="212"/>
      <c r="Q32" s="211"/>
    </row>
    <row r="33" spans="1:17" ht="22.5" customHeight="1">
      <c r="A33" s="210" t="s">
        <v>15</v>
      </c>
      <c r="B33" s="207"/>
      <c r="C33" s="207"/>
      <c r="D33" s="207"/>
      <c r="E33" s="207"/>
      <c r="F33" s="209"/>
      <c r="G33" s="208"/>
      <c r="H33" s="207"/>
      <c r="I33" s="207"/>
      <c r="J33" s="207"/>
      <c r="K33" s="206"/>
      <c r="L33" s="200">
        <v>27</v>
      </c>
      <c r="M33" s="199" t="s">
        <v>59</v>
      </c>
      <c r="N33" s="198"/>
      <c r="O33" s="198"/>
      <c r="P33" s="197">
        <v>0</v>
      </c>
      <c r="Q33" s="196"/>
    </row>
    <row r="34" spans="1:17" ht="22.5" customHeight="1">
      <c r="A34" s="205"/>
      <c r="B34" s="202"/>
      <c r="C34" s="202"/>
      <c r="D34" s="202"/>
      <c r="E34" s="202"/>
      <c r="F34" s="204"/>
      <c r="G34" s="203"/>
      <c r="H34" s="202"/>
      <c r="I34" s="202"/>
      <c r="J34" s="202"/>
      <c r="K34" s="201"/>
      <c r="L34" s="200">
        <v>28</v>
      </c>
      <c r="M34" s="199" t="s">
        <v>60</v>
      </c>
      <c r="N34" s="198"/>
      <c r="O34" s="198"/>
      <c r="P34" s="197">
        <v>0</v>
      </c>
      <c r="Q34" s="196"/>
    </row>
    <row r="35" spans="1:17" ht="22.5" customHeight="1" thickBot="1">
      <c r="A35" s="195" t="s">
        <v>53</v>
      </c>
      <c r="B35" s="192"/>
      <c r="C35" s="192"/>
      <c r="D35" s="192"/>
      <c r="E35" s="192"/>
      <c r="F35" s="194"/>
      <c r="G35" s="193" t="s">
        <v>54</v>
      </c>
      <c r="H35" s="192"/>
      <c r="I35" s="192"/>
      <c r="J35" s="192"/>
      <c r="K35" s="191"/>
      <c r="L35" s="190">
        <v>29</v>
      </c>
      <c r="M35" s="189" t="s">
        <v>61</v>
      </c>
      <c r="N35" s="188"/>
      <c r="O35" s="188"/>
      <c r="P35" s="187">
        <v>0</v>
      </c>
      <c r="Q35" s="186"/>
    </row>
  </sheetData>
  <sheetProtection/>
  <mergeCells count="1">
    <mergeCell ref="E3:J3"/>
  </mergeCells>
  <printOptions/>
  <pageMargins left="0.787401575" right="0.787401575" top="0.984251969" bottom="0.984251969" header="0.4921259845" footer="0.4921259845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43" sqref="G43"/>
    </sheetView>
  </sheetViews>
  <sheetFormatPr defaultColWidth="9.00390625" defaultRowHeight="12.75"/>
  <cols>
    <col min="1" max="2" width="3.75390625" style="1" customWidth="1"/>
    <col min="3" max="3" width="9.75390625" style="1" customWidth="1"/>
    <col min="4" max="4" width="45.75390625" style="1" customWidth="1"/>
    <col min="5" max="5" width="5.00390625" style="1" customWidth="1"/>
    <col min="6" max="6" width="11.75390625" style="2" customWidth="1"/>
    <col min="7" max="7" width="10.75390625" style="3" customWidth="1"/>
    <col min="8" max="8" width="11.75390625" style="3" customWidth="1"/>
  </cols>
  <sheetData>
    <row r="1" spans="1:8" ht="18">
      <c r="A1" s="336" t="s">
        <v>62</v>
      </c>
      <c r="B1" s="332"/>
      <c r="C1" s="332"/>
      <c r="D1" s="332"/>
      <c r="E1" s="332"/>
      <c r="F1" s="332"/>
      <c r="G1" s="332"/>
      <c r="H1" s="332"/>
    </row>
    <row r="2" spans="1:8" ht="15">
      <c r="A2" s="152" t="s">
        <v>63</v>
      </c>
      <c r="B2" s="332"/>
      <c r="C2" s="332"/>
      <c r="D2" s="153" t="str">
        <f>'KRYCÍ LIST OBJEKTU 0002'!E3</f>
        <v>STACIONÁŘ PRO ZDRAVOTNĚ OSLABENÉ A TĚLESNĚ POSTIŽENÉ, KRYBLICKÁ 423, TRUTNOV</v>
      </c>
      <c r="E2" s="332"/>
      <c r="F2" s="332" t="s">
        <v>64</v>
      </c>
      <c r="G2" s="332">
        <f>'KRYCÍ LIST OBJEKTU 0002'!$O$3</f>
      </c>
      <c r="H2" s="332"/>
    </row>
    <row r="3" spans="1:8" ht="12.75">
      <c r="A3" s="335" t="s">
        <v>65</v>
      </c>
      <c r="B3" s="332"/>
      <c r="C3" s="332"/>
      <c r="D3" s="153" t="str">
        <f>'KRYCÍ LIST OBJEKTU 0002'!E4</f>
        <v>VÝMĚNA OKEN - DODATEK ROZPOČTU Č.1</v>
      </c>
      <c r="E3" s="332"/>
      <c r="F3" s="332" t="s">
        <v>66</v>
      </c>
      <c r="G3" s="332"/>
      <c r="H3" s="332"/>
    </row>
    <row r="4" spans="1:8" ht="12.75">
      <c r="A4" s="333" t="s">
        <v>67</v>
      </c>
      <c r="B4" s="332"/>
      <c r="C4" s="332"/>
      <c r="D4" s="332" t="str">
        <f>'KRYCÍ LIST OBJEKTU 0002'!$E$7</f>
        <v>MĚSTO TRUTNOV</v>
      </c>
      <c r="E4" s="332"/>
      <c r="F4" s="332" t="s">
        <v>68</v>
      </c>
      <c r="G4" s="332" t="str">
        <f>'KRYCÍ LIST OBJEKTU 0002'!$I$11</f>
        <v>Landa</v>
      </c>
      <c r="H4" s="332"/>
    </row>
    <row r="5" spans="1:8" ht="12.75">
      <c r="A5" s="333" t="s">
        <v>69</v>
      </c>
      <c r="B5" s="332"/>
      <c r="C5" s="332"/>
      <c r="D5" s="332">
        <f>'KRYCÍ LIST OBJEKTU 0002'!$E$9</f>
        <v>0</v>
      </c>
      <c r="E5" s="332"/>
      <c r="F5" s="332" t="s">
        <v>70</v>
      </c>
      <c r="G5" s="334">
        <f>'KRYCÍ LIST OBJEKTU 0002'!$N$11</f>
        <v>42472</v>
      </c>
      <c r="H5" s="332"/>
    </row>
    <row r="6" spans="1:8" ht="12.75">
      <c r="A6" s="333"/>
      <c r="B6" s="332"/>
      <c r="C6" s="332"/>
      <c r="D6" s="332"/>
      <c r="E6" s="332"/>
      <c r="F6" s="332"/>
      <c r="G6" s="332"/>
      <c r="H6" s="332"/>
    </row>
    <row r="7" spans="1:8" ht="19.5">
      <c r="A7" s="331" t="s">
        <v>71</v>
      </c>
      <c r="B7" s="330" t="s">
        <v>72</v>
      </c>
      <c r="C7" s="330" t="s">
        <v>73</v>
      </c>
      <c r="D7" s="330" t="s">
        <v>74</v>
      </c>
      <c r="E7" s="330" t="s">
        <v>0</v>
      </c>
      <c r="F7" s="330" t="s">
        <v>75</v>
      </c>
      <c r="G7" s="330" t="s">
        <v>76</v>
      </c>
      <c r="H7" s="329" t="s">
        <v>77</v>
      </c>
    </row>
    <row r="8" spans="1:8" ht="12.75">
      <c r="A8" s="328" t="s">
        <v>12</v>
      </c>
      <c r="B8" s="327" t="s">
        <v>12</v>
      </c>
      <c r="C8" s="327" t="s">
        <v>78</v>
      </c>
      <c r="D8" s="327" t="s">
        <v>79</v>
      </c>
      <c r="E8" s="327" t="s">
        <v>12</v>
      </c>
      <c r="F8" s="327" t="s">
        <v>12</v>
      </c>
      <c r="G8" s="327" t="s">
        <v>12</v>
      </c>
      <c r="H8" s="326" t="s">
        <v>12</v>
      </c>
    </row>
    <row r="10" spans="1:8" ht="12.75">
      <c r="A10" s="162"/>
      <c r="B10" s="162"/>
      <c r="C10" s="162"/>
      <c r="D10" s="179" t="s">
        <v>154</v>
      </c>
      <c r="E10" s="162"/>
      <c r="F10" s="163"/>
      <c r="G10" s="164"/>
      <c r="H10" s="180"/>
    </row>
    <row r="11" spans="1:8" ht="12.75">
      <c r="A11" s="162" t="s">
        <v>257</v>
      </c>
      <c r="B11" s="162" t="s">
        <v>157</v>
      </c>
      <c r="C11" s="162" t="s">
        <v>256</v>
      </c>
      <c r="D11" s="162" t="s">
        <v>255</v>
      </c>
      <c r="E11" s="162" t="s">
        <v>84</v>
      </c>
      <c r="F11" s="163">
        <v>118.4</v>
      </c>
      <c r="G11" s="164">
        <v>0</v>
      </c>
      <c r="H11" s="164">
        <f>PRODUCT(F11:G11)</f>
        <v>0</v>
      </c>
    </row>
    <row r="12" spans="1:8" ht="12.75">
      <c r="A12" s="162"/>
      <c r="B12" s="162"/>
      <c r="C12" s="162"/>
      <c r="D12" s="179" t="s">
        <v>188</v>
      </c>
      <c r="E12" s="162"/>
      <c r="F12" s="163"/>
      <c r="G12" s="164"/>
      <c r="H12" s="180">
        <f>SUM(H11)</f>
        <v>0</v>
      </c>
    </row>
    <row r="13" spans="1:8" ht="12.75">
      <c r="A13" s="162"/>
      <c r="B13" s="162"/>
      <c r="C13" s="162"/>
      <c r="D13" s="162"/>
      <c r="E13" s="162"/>
      <c r="F13" s="163"/>
      <c r="G13" s="164"/>
      <c r="H13" s="164"/>
    </row>
    <row r="14" spans="1:8" ht="12.75">
      <c r="A14" s="162"/>
      <c r="B14" s="162"/>
      <c r="C14" s="162"/>
      <c r="D14" s="179" t="s">
        <v>254</v>
      </c>
      <c r="E14" s="162"/>
      <c r="F14" s="163"/>
      <c r="G14" s="164"/>
      <c r="H14" s="180"/>
    </row>
    <row r="15" spans="1:8" ht="12.75">
      <c r="A15" s="162" t="s">
        <v>253</v>
      </c>
      <c r="B15" s="162" t="s">
        <v>252</v>
      </c>
      <c r="C15" s="162" t="s">
        <v>251</v>
      </c>
      <c r="D15" s="162" t="s">
        <v>250</v>
      </c>
      <c r="E15" s="162" t="s">
        <v>92</v>
      </c>
      <c r="F15" s="163">
        <v>80</v>
      </c>
      <c r="G15" s="164">
        <v>0</v>
      </c>
      <c r="H15" s="164">
        <f>PRODUCT(F15:G15)</f>
        <v>0</v>
      </c>
    </row>
    <row r="16" spans="1:8" ht="12.75">
      <c r="A16" s="162"/>
      <c r="B16" s="162"/>
      <c r="C16" s="162"/>
      <c r="D16" s="179" t="s">
        <v>249</v>
      </c>
      <c r="E16" s="162"/>
      <c r="F16" s="163"/>
      <c r="G16" s="164"/>
      <c r="H16" s="180">
        <f>SUM(H15)</f>
        <v>0</v>
      </c>
    </row>
    <row r="17" spans="1:8" ht="12.75">
      <c r="A17" s="162"/>
      <c r="B17" s="162"/>
      <c r="C17" s="162"/>
      <c r="D17" s="162"/>
      <c r="E17" s="162"/>
      <c r="F17" s="163"/>
      <c r="G17" s="164"/>
      <c r="H17" s="164"/>
    </row>
    <row r="18" spans="1:8" ht="12.75">
      <c r="A18" s="162"/>
      <c r="B18" s="162"/>
      <c r="C18" s="162"/>
      <c r="D18" s="179" t="s">
        <v>248</v>
      </c>
      <c r="E18" s="162"/>
      <c r="F18" s="163"/>
      <c r="G18" s="164"/>
      <c r="H18" s="180"/>
    </row>
    <row r="19" spans="1:8" ht="12.75">
      <c r="A19" s="162" t="s">
        <v>247</v>
      </c>
      <c r="B19" s="162" t="s">
        <v>234</v>
      </c>
      <c r="C19" s="162" t="s">
        <v>246</v>
      </c>
      <c r="D19" s="162" t="s">
        <v>245</v>
      </c>
      <c r="E19" s="162" t="s">
        <v>84</v>
      </c>
      <c r="F19" s="163">
        <v>6.125</v>
      </c>
      <c r="G19" s="164">
        <v>0</v>
      </c>
      <c r="H19" s="164">
        <f>PRODUCT(F19:G19)</f>
        <v>0</v>
      </c>
    </row>
    <row r="20" spans="1:8" ht="12.75">
      <c r="A20" s="162" t="s">
        <v>244</v>
      </c>
      <c r="B20" s="162" t="s">
        <v>234</v>
      </c>
      <c r="C20" s="162" t="s">
        <v>243</v>
      </c>
      <c r="D20" s="162" t="s">
        <v>242</v>
      </c>
      <c r="E20" s="162" t="s">
        <v>84</v>
      </c>
      <c r="F20" s="163">
        <v>6.125</v>
      </c>
      <c r="G20" s="164">
        <v>0</v>
      </c>
      <c r="H20" s="164">
        <f>PRODUCT(F20:G20)</f>
        <v>0</v>
      </c>
    </row>
    <row r="21" spans="1:8" ht="12.75">
      <c r="A21" s="162" t="s">
        <v>241</v>
      </c>
      <c r="B21" s="162" t="s">
        <v>234</v>
      </c>
      <c r="C21" s="162" t="s">
        <v>240</v>
      </c>
      <c r="D21" s="162" t="s">
        <v>239</v>
      </c>
      <c r="E21" s="162" t="s">
        <v>84</v>
      </c>
      <c r="F21" s="163">
        <v>159.66</v>
      </c>
      <c r="G21" s="164">
        <v>0</v>
      </c>
      <c r="H21" s="164">
        <f>PRODUCT(F21:G21)</f>
        <v>0</v>
      </c>
    </row>
    <row r="22" spans="1:8" ht="12.75">
      <c r="A22" s="162" t="s">
        <v>238</v>
      </c>
      <c r="B22" s="162" t="s">
        <v>234</v>
      </c>
      <c r="C22" s="162" t="s">
        <v>237</v>
      </c>
      <c r="D22" s="162" t="s">
        <v>236</v>
      </c>
      <c r="E22" s="162" t="s">
        <v>84</v>
      </c>
      <c r="F22" s="163">
        <v>159.66</v>
      </c>
      <c r="G22" s="164">
        <v>0</v>
      </c>
      <c r="H22" s="164">
        <f>PRODUCT(F22:G22)</f>
        <v>0</v>
      </c>
    </row>
    <row r="23" spans="1:8" ht="12.75">
      <c r="A23" s="162" t="s">
        <v>235</v>
      </c>
      <c r="B23" s="162" t="s">
        <v>234</v>
      </c>
      <c r="C23" s="162" t="s">
        <v>233</v>
      </c>
      <c r="D23" s="162" t="s">
        <v>232</v>
      </c>
      <c r="E23" s="162" t="s">
        <v>116</v>
      </c>
      <c r="F23" s="163">
        <v>0.078</v>
      </c>
      <c r="G23" s="164">
        <v>0</v>
      </c>
      <c r="H23" s="164">
        <f>PRODUCT(F23:G23)</f>
        <v>0</v>
      </c>
    </row>
    <row r="24" spans="1:8" ht="12.75">
      <c r="A24" s="162"/>
      <c r="B24" s="162"/>
      <c r="C24" s="162"/>
      <c r="D24" s="179" t="s">
        <v>231</v>
      </c>
      <c r="E24" s="162"/>
      <c r="F24" s="163"/>
      <c r="G24" s="164"/>
      <c r="H24" s="180">
        <f>SUM(H19:H23)</f>
        <v>0</v>
      </c>
    </row>
    <row r="25" spans="1:8" ht="12.75">
      <c r="A25" s="162"/>
      <c r="B25" s="162"/>
      <c r="C25" s="162"/>
      <c r="D25" s="162"/>
      <c r="E25" s="162"/>
      <c r="F25" s="163"/>
      <c r="G25" s="164"/>
      <c r="H25" s="164"/>
    </row>
    <row r="26" spans="1:8" ht="12.75">
      <c r="A26" s="162"/>
      <c r="B26" s="162"/>
      <c r="C26" s="162"/>
      <c r="D26" s="179" t="s">
        <v>200</v>
      </c>
      <c r="E26" s="162"/>
      <c r="F26" s="163"/>
      <c r="G26" s="164"/>
      <c r="H26" s="180"/>
    </row>
    <row r="27" spans="1:8" ht="12.75">
      <c r="A27" s="162" t="s">
        <v>230</v>
      </c>
      <c r="B27" s="162" t="s">
        <v>203</v>
      </c>
      <c r="C27" s="162" t="s">
        <v>229</v>
      </c>
      <c r="D27" s="162" t="s">
        <v>228</v>
      </c>
      <c r="E27" s="162" t="s">
        <v>84</v>
      </c>
      <c r="F27" s="163">
        <v>10.512</v>
      </c>
      <c r="G27" s="164">
        <v>0</v>
      </c>
      <c r="H27" s="164">
        <f>PRODUCT(F27:G27)</f>
        <v>0</v>
      </c>
    </row>
    <row r="28" spans="1:8" ht="12.75">
      <c r="A28" s="162" t="s">
        <v>227</v>
      </c>
      <c r="B28" s="162" t="s">
        <v>203</v>
      </c>
      <c r="C28" s="162" t="s">
        <v>226</v>
      </c>
      <c r="D28" s="162" t="s">
        <v>225</v>
      </c>
      <c r="E28" s="162" t="s">
        <v>84</v>
      </c>
      <c r="F28" s="163">
        <v>11</v>
      </c>
      <c r="G28" s="164">
        <v>0</v>
      </c>
      <c r="H28" s="164">
        <f>PRODUCT(F28:G28)</f>
        <v>0</v>
      </c>
    </row>
    <row r="29" spans="1:8" ht="12.75">
      <c r="A29" s="162"/>
      <c r="B29" s="162"/>
      <c r="C29" s="162"/>
      <c r="D29" s="361" t="s">
        <v>274</v>
      </c>
      <c r="E29" s="162"/>
      <c r="F29" s="163"/>
      <c r="G29" s="164"/>
      <c r="H29" s="164"/>
    </row>
    <row r="30" spans="1:8" ht="12.75">
      <c r="A30" s="162" t="s">
        <v>224</v>
      </c>
      <c r="B30" s="162" t="s">
        <v>203</v>
      </c>
      <c r="C30" s="162" t="s">
        <v>223</v>
      </c>
      <c r="D30" s="162" t="s">
        <v>222</v>
      </c>
      <c r="E30" s="162" t="s">
        <v>116</v>
      </c>
      <c r="F30" s="163">
        <v>0.001</v>
      </c>
      <c r="G30" s="164">
        <v>0</v>
      </c>
      <c r="H30" s="164">
        <f>PRODUCT(F30:G30)</f>
        <v>0</v>
      </c>
    </row>
    <row r="31" spans="1:8" ht="12.75">
      <c r="A31" s="162"/>
      <c r="B31" s="162"/>
      <c r="C31" s="162"/>
      <c r="D31" s="179" t="s">
        <v>204</v>
      </c>
      <c r="E31" s="162"/>
      <c r="F31" s="163"/>
      <c r="G31" s="164"/>
      <c r="H31" s="180">
        <f>SUM(H27:H30)</f>
        <v>0</v>
      </c>
    </row>
    <row r="32" spans="1:8" ht="12.75">
      <c r="A32" s="162"/>
      <c r="B32" s="162"/>
      <c r="C32" s="162"/>
      <c r="D32" s="162"/>
      <c r="E32" s="162"/>
      <c r="F32" s="163"/>
      <c r="G32" s="164"/>
      <c r="H32" s="164"/>
    </row>
    <row r="33" spans="1:8" ht="12.75">
      <c r="A33" s="162"/>
      <c r="B33" s="162"/>
      <c r="C33" s="162"/>
      <c r="D33" s="181" t="s">
        <v>205</v>
      </c>
      <c r="E33" s="162"/>
      <c r="F33" s="163"/>
      <c r="G33" s="164"/>
      <c r="H33" s="182">
        <f>SUM(H31,H24,H16,H12)</f>
        <v>0</v>
      </c>
    </row>
    <row r="34" spans="1:8" ht="12.75">
      <c r="A34" s="162"/>
      <c r="B34" s="162"/>
      <c r="C34" s="162"/>
      <c r="D34" s="162"/>
      <c r="E34" s="162"/>
      <c r="F34" s="163"/>
      <c r="G34" s="164"/>
      <c r="H34" s="164"/>
    </row>
    <row r="35" spans="1:8" ht="12.75">
      <c r="A35" s="162"/>
      <c r="B35" s="162"/>
      <c r="C35" s="162"/>
      <c r="D35" s="179" t="s">
        <v>221</v>
      </c>
      <c r="E35" s="162"/>
      <c r="F35" s="163"/>
      <c r="G35" s="164"/>
      <c r="H35" s="180"/>
    </row>
    <row r="36" spans="1:8" ht="12.75">
      <c r="A36" s="162" t="s">
        <v>220</v>
      </c>
      <c r="B36" s="162" t="s">
        <v>216</v>
      </c>
      <c r="C36" s="162" t="s">
        <v>219</v>
      </c>
      <c r="D36" s="162" t="s">
        <v>218</v>
      </c>
      <c r="E36" s="162" t="s">
        <v>92</v>
      </c>
      <c r="F36" s="163">
        <v>1.6</v>
      </c>
      <c r="G36" s="164">
        <v>0</v>
      </c>
      <c r="H36" s="164">
        <f>PRODUCT(F36:G36)</f>
        <v>0</v>
      </c>
    </row>
    <row r="37" spans="1:8" ht="12.75">
      <c r="A37" s="162" t="s">
        <v>217</v>
      </c>
      <c r="B37" s="162" t="s">
        <v>216</v>
      </c>
      <c r="C37" s="162" t="s">
        <v>215</v>
      </c>
      <c r="D37" s="162" t="s">
        <v>214</v>
      </c>
      <c r="E37" s="162" t="s">
        <v>92</v>
      </c>
      <c r="F37" s="163">
        <v>1.6</v>
      </c>
      <c r="G37" s="164">
        <v>0</v>
      </c>
      <c r="H37" s="164">
        <f>PRODUCT(F37:G37)</f>
        <v>0</v>
      </c>
    </row>
    <row r="38" spans="1:8" ht="12.75">
      <c r="A38" s="162"/>
      <c r="B38" s="162"/>
      <c r="C38" s="162"/>
      <c r="D38" s="179" t="s">
        <v>213</v>
      </c>
      <c r="E38" s="162"/>
      <c r="F38" s="163"/>
      <c r="G38" s="164"/>
      <c r="H38" s="180">
        <f>SUM(H36:H37)</f>
        <v>0</v>
      </c>
    </row>
    <row r="39" spans="1:8" ht="12.75">
      <c r="A39" s="162"/>
      <c r="B39" s="162"/>
      <c r="C39" s="162"/>
      <c r="D39" s="162"/>
      <c r="E39" s="162"/>
      <c r="F39" s="163"/>
      <c r="G39" s="164"/>
      <c r="H39" s="164"/>
    </row>
    <row r="40" spans="1:8" ht="12.75">
      <c r="A40" s="162"/>
      <c r="B40" s="162"/>
      <c r="C40" s="162"/>
      <c r="D40" s="181" t="s">
        <v>212</v>
      </c>
      <c r="E40" s="162"/>
      <c r="F40" s="163"/>
      <c r="G40" s="164"/>
      <c r="H40" s="182">
        <f>SUM(H38)</f>
        <v>0</v>
      </c>
    </row>
    <row r="41" spans="1:8" ht="12.75">
      <c r="A41" s="162"/>
      <c r="B41" s="162"/>
      <c r="C41" s="162"/>
      <c r="D41" s="162"/>
      <c r="E41" s="162"/>
      <c r="F41" s="163"/>
      <c r="G41" s="164"/>
      <c r="H41" s="164"/>
    </row>
    <row r="42" spans="1:8" ht="12.75">
      <c r="A42" s="162"/>
      <c r="B42" s="162"/>
      <c r="C42" s="162"/>
      <c r="D42" s="179"/>
      <c r="E42" s="162"/>
      <c r="F42" s="163"/>
      <c r="G42" s="164"/>
      <c r="H42" s="180"/>
    </row>
    <row r="43" spans="1:8" ht="12.75">
      <c r="A43" s="162"/>
      <c r="B43" s="162"/>
      <c r="C43" s="162"/>
      <c r="D43" s="183" t="s">
        <v>206</v>
      </c>
      <c r="E43" s="162"/>
      <c r="F43" s="163"/>
      <c r="G43" s="164"/>
      <c r="H43" s="184">
        <f>SUM(H40,H33)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stomatolog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Přemek Landa</dc:creator>
  <cp:keywords/>
  <dc:description/>
  <cp:lastModifiedBy>Mgr. Lucie Vlková</cp:lastModifiedBy>
  <cp:lastPrinted>2016-04-13T08:40:10Z</cp:lastPrinted>
  <dcterms:created xsi:type="dcterms:W3CDTF">2007-09-17T09:40:34Z</dcterms:created>
  <dcterms:modified xsi:type="dcterms:W3CDTF">2016-04-13T09:23:31Z</dcterms:modified>
  <cp:category/>
  <cp:version/>
  <cp:contentType/>
  <cp:contentStatus/>
</cp:coreProperties>
</file>