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780" windowHeight="12660" activeTab="4"/>
  </bookViews>
  <sheets>
    <sheet name="Stavba" sheetId="5" r:id="rId1"/>
    <sheet name="vozovka" sheetId="2" r:id="rId2"/>
    <sheet name="chodník" sheetId="6" r:id="rId3"/>
    <sheet name="křižovatky" sheetId="9" r:id="rId4"/>
    <sheet name="SO 000" sheetId="4" r:id="rId5"/>
  </sheets>
  <externalReferences>
    <externalReference r:id="rId6"/>
    <externalReference r:id="rId7"/>
    <externalReference r:id="rId8"/>
  </externalReferences>
  <definedNames>
    <definedName name="cisloobjektu">'[1]Krycí list'!$A$4</definedName>
    <definedName name="cislostavby">'[1]Krycí list'!$A$6</definedName>
    <definedName name="f">'[2]Krycí list'!$A$6</definedName>
    <definedName name="g">'[2]Krycí list'!$C$6</definedName>
    <definedName name="kanalizace">'[3]Krycí list'!$C$4</definedName>
    <definedName name="nazevobjektu">'[1]Krycí list'!$C$4</definedName>
    <definedName name="nazevstavby">'[1]Krycí list'!$C$6</definedName>
    <definedName name="voletiny">'[3]Krycí list'!$A$6</definedName>
  </definedNames>
  <calcPr calcId="125725"/>
</workbook>
</file>

<file path=xl/calcChain.xml><?xml version="1.0" encoding="utf-8"?>
<calcChain xmlns="http://schemas.openxmlformats.org/spreadsheetml/2006/main">
  <c r="I31" i="5"/>
  <c r="C11" i="9"/>
  <c r="G10"/>
  <c r="G9"/>
  <c r="G8"/>
  <c r="G11" s="1"/>
  <c r="G13" s="1"/>
  <c r="G7"/>
  <c r="C84" i="6" l="1"/>
  <c r="G83"/>
  <c r="G84" s="1"/>
  <c r="C81"/>
  <c r="G80"/>
  <c r="G79"/>
  <c r="G77"/>
  <c r="C75"/>
  <c r="G74"/>
  <c r="G73"/>
  <c r="G72"/>
  <c r="G70"/>
  <c r="G69"/>
  <c r="G67"/>
  <c r="G65"/>
  <c r="G64"/>
  <c r="C62"/>
  <c r="G60"/>
  <c r="G59"/>
  <c r="G57"/>
  <c r="G56"/>
  <c r="C54"/>
  <c r="G53"/>
  <c r="G52"/>
  <c r="G50"/>
  <c r="G48"/>
  <c r="G47"/>
  <c r="G43"/>
  <c r="G40"/>
  <c r="G39"/>
  <c r="G35"/>
  <c r="G34"/>
  <c r="G32"/>
  <c r="C30"/>
  <c r="G29"/>
  <c r="G30" s="1"/>
  <c r="G27"/>
  <c r="C25"/>
  <c r="G24"/>
  <c r="G23"/>
  <c r="G21"/>
  <c r="G19"/>
  <c r="G17"/>
  <c r="G15"/>
  <c r="G13"/>
  <c r="G11"/>
  <c r="G10"/>
  <c r="G9"/>
  <c r="G6"/>
  <c r="G81" l="1"/>
  <c r="G62"/>
  <c r="G54"/>
  <c r="G25"/>
  <c r="G75"/>
  <c r="C40" i="2"/>
  <c r="G39"/>
  <c r="G40" s="1"/>
  <c r="C37"/>
  <c r="G35"/>
  <c r="G33"/>
  <c r="G32"/>
  <c r="C30"/>
  <c r="G29"/>
  <c r="G30" s="1"/>
  <c r="G27"/>
  <c r="C25"/>
  <c r="G24"/>
  <c r="G23"/>
  <c r="G22"/>
  <c r="G21"/>
  <c r="G20"/>
  <c r="G19"/>
  <c r="G17"/>
  <c r="G15"/>
  <c r="C13"/>
  <c r="G12"/>
  <c r="G11"/>
  <c r="G10"/>
  <c r="G8"/>
  <c r="G7"/>
  <c r="G86" i="6" l="1"/>
  <c r="G37" i="2"/>
  <c r="G13"/>
  <c r="G25"/>
  <c r="I30" i="5"/>
  <c r="G42" i="2" l="1"/>
  <c r="G33" i="5"/>
  <c r="I19" s="1"/>
  <c r="I20" s="1"/>
  <c r="I2"/>
  <c r="G28" i="4"/>
  <c r="G24"/>
  <c r="G30" s="1"/>
  <c r="I32" i="5" l="1"/>
  <c r="I29" l="1"/>
  <c r="I33" s="1"/>
  <c r="H33"/>
  <c r="I22" s="1"/>
  <c r="I23" l="1"/>
  <c r="F33" l="1"/>
  <c r="J31" l="1"/>
  <c r="J30"/>
  <c r="J32"/>
  <c r="J29"/>
  <c r="J33" l="1"/>
</calcChain>
</file>

<file path=xl/sharedStrings.xml><?xml version="1.0" encoding="utf-8"?>
<sst xmlns="http://schemas.openxmlformats.org/spreadsheetml/2006/main" count="408" uniqueCount="252">
  <si>
    <t>Položkový rozpočet stavby</t>
  </si>
  <si>
    <t>Stavba :</t>
  </si>
  <si>
    <t>Rozpočtové náklady</t>
  </si>
  <si>
    <t>Základ pro DPH</t>
  </si>
  <si>
    <t>%</t>
  </si>
  <si>
    <t>Cena celkem za stavbu</t>
  </si>
  <si>
    <t>Cena celkem</t>
  </si>
  <si>
    <t>DPH celkem</t>
  </si>
  <si>
    <t>Celkem za stavbu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</si>
  <si>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</si>
  <si>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</si>
  <si>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</si>
  <si>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</si>
  <si>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</si>
  <si>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</si>
  <si>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</si>
  <si>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</si>
  <si>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</si>
  <si>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</si>
  <si>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</si>
  <si>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113 10-6121.R00</t>
  </si>
  <si>
    <t xml:space="preserve">Rozebrání dlažeb z betonových dlaždic na sucho </t>
  </si>
  <si>
    <t>m2</t>
  </si>
  <si>
    <t>113 20-1111.R00</t>
  </si>
  <si>
    <t xml:space="preserve">Vytrhání obrub chodníkových ležatých </t>
  </si>
  <si>
    <t>m</t>
  </si>
  <si>
    <t>kus</t>
  </si>
  <si>
    <t>m3</t>
  </si>
  <si>
    <t>162 70-1105.R00</t>
  </si>
  <si>
    <t xml:space="preserve">Vodorovné přemístění výkopku z hor.1-4 do 10000 m </t>
  </si>
  <si>
    <t>174 10-1101.R00</t>
  </si>
  <si>
    <t xml:space="preserve">Zásyp jam, rýh, šachet se zhutněním </t>
  </si>
  <si>
    <t>181 10-1102.R00</t>
  </si>
  <si>
    <t xml:space="preserve">Úprava pláně v zářezech v hor. 1-4, se zhutněním </t>
  </si>
  <si>
    <t>Celkem za</t>
  </si>
  <si>
    <t>2</t>
  </si>
  <si>
    <t>4</t>
  </si>
  <si>
    <t>Vodorovné konstrukce</t>
  </si>
  <si>
    <t>5</t>
  </si>
  <si>
    <t>Komunikace</t>
  </si>
  <si>
    <t>t</t>
  </si>
  <si>
    <t>573 21-1111.R00</t>
  </si>
  <si>
    <t xml:space="preserve">Postřik živičný spojovací z asfaltu 0,5-0,7 kg/m2 </t>
  </si>
  <si>
    <t>596 21-5020.R00</t>
  </si>
  <si>
    <t xml:space="preserve">Kladení zámkové dlažby tl. 6 cm do drtě tl. 3 cm </t>
  </si>
  <si>
    <t>596 21-5040.R00</t>
  </si>
  <si>
    <t xml:space="preserve">Kladení zámkové dlažby tl. 8 cm do drtě tl. 4 cm </t>
  </si>
  <si>
    <t>8</t>
  </si>
  <si>
    <t>Trubní vedení</t>
  </si>
  <si>
    <t>91</t>
  </si>
  <si>
    <t>Doplňující práce na komunikaci</t>
  </si>
  <si>
    <t>ks</t>
  </si>
  <si>
    <t>917 86-2111.R00</t>
  </si>
  <si>
    <t>97</t>
  </si>
  <si>
    <t>Prorážení otvorů</t>
  </si>
  <si>
    <t>979 08-2213.R00</t>
  </si>
  <si>
    <t xml:space="preserve">Vodorovná doprava suti po suchu do 1 km </t>
  </si>
  <si>
    <t>979 08-2219.R00</t>
  </si>
  <si>
    <t xml:space="preserve">Příplatek za dopravu suti po suchu za další 1 km </t>
  </si>
  <si>
    <t xml:space="preserve">Poplatek za skládku - suť </t>
  </si>
  <si>
    <t>99</t>
  </si>
  <si>
    <t>Staveništní přesun hmot</t>
  </si>
  <si>
    <t>CELKEM OBJEKT</t>
  </si>
  <si>
    <t>DPH</t>
  </si>
  <si>
    <t>VÝKAZ VŠEOBECNÝCH POLOŽEK STAVBY</t>
  </si>
  <si>
    <t>číslo a název SO:</t>
  </si>
  <si>
    <t>SO 000 Všeobecné konstrukce a práce</t>
  </si>
  <si>
    <t>číslo a název rozpočtu:</t>
  </si>
  <si>
    <t>Poř.</t>
  </si>
  <si>
    <t>Kód</t>
  </si>
  <si>
    <t>jednotka</t>
  </si>
  <si>
    <t>Počet</t>
  </si>
  <si>
    <t>CENA</t>
  </si>
  <si>
    <t>CENA S DPH</t>
  </si>
  <si>
    <t>č.pol.</t>
  </si>
  <si>
    <t>položky</t>
  </si>
  <si>
    <t>jednotek</t>
  </si>
  <si>
    <t>jednotková</t>
  </si>
  <si>
    <t>celkem</t>
  </si>
  <si>
    <t>3</t>
  </si>
  <si>
    <t/>
  </si>
  <si>
    <t>01101</t>
  </si>
  <si>
    <t>GEOMETRICKÝ PLÁN</t>
  </si>
  <si>
    <t xml:space="preserve">KČ        </t>
  </si>
  <si>
    <t>01102</t>
  </si>
  <si>
    <t>OPRAVY STÁVAJÍCÍCH KOMUNIKACÍ</t>
  </si>
  <si>
    <t>02110</t>
  </si>
  <si>
    <t>PROSTORY PRO OBJEDNATELE - KANCELÁŘE</t>
  </si>
  <si>
    <t>02720</t>
  </si>
  <si>
    <t>PRÁCE PRO ZAJIŠTĚNÍ REGULACE DOPRAVY</t>
  </si>
  <si>
    <t>02902</t>
  </si>
  <si>
    <t>OSTATNÍ POŽADAVKY- INFORMAČNÍ TABULE STAVBY</t>
  </si>
  <si>
    <t xml:space="preserve">KS        </t>
  </si>
  <si>
    <t>02910</t>
  </si>
  <si>
    <t>OSTATNÍ POŽADAVKY - ZEMĚMĚŘIČSKÁ MĚŘENÍ
vytýčení staveniště a stavby</t>
  </si>
  <si>
    <t>02910a</t>
  </si>
  <si>
    <t>OSTATNÍ POŽADAVKY - ZEMĚMĚŘIČSKÁ MĚŘENÍ
protokolární vytýčení sítí v prostoru staveniště</t>
  </si>
  <si>
    <t>02940</t>
  </si>
  <si>
    <t>OSTATNÍ POŽADAVKY - VYPRACOVÁNÍ DOKUMENTACE
vypracování RDS</t>
  </si>
  <si>
    <t>02940a</t>
  </si>
  <si>
    <t>OSTATNÍ POŽADAVKY - VYPRACOVÁNÍ DOKUMENTACE
vypracování DSPS včetně geodetického zaměření</t>
  </si>
  <si>
    <t>02940b</t>
  </si>
  <si>
    <t>OSTATNÍ POŽADAVKY - VYPRACOVÁNÍ DOKUMENTACE
pasporitzace objektů před zahájením výstavby</t>
  </si>
  <si>
    <t>C e l k e m</t>
  </si>
  <si>
    <t>Ostatní ve výkazu nespecifikované práce</t>
  </si>
  <si>
    <t>Celkem</t>
  </si>
  <si>
    <t>Všeobecné konstrukce a práce</t>
  </si>
  <si>
    <r>
      <t xml:space="preserve">Objednatel: </t>
    </r>
    <r>
      <rPr>
        <b/>
        <sz val="10"/>
        <rFont val="Arial CE"/>
        <charset val="238"/>
      </rPr>
      <t>Město Trutnov</t>
    </r>
  </si>
  <si>
    <t>Zhotovitel:</t>
  </si>
  <si>
    <t>Za zhotovitele:</t>
  </si>
  <si>
    <t>Za objednatele:</t>
  </si>
  <si>
    <t>Datum:</t>
  </si>
  <si>
    <t>IČ:</t>
  </si>
  <si>
    <t>DIČ:</t>
  </si>
  <si>
    <t>Rekapitulace stavebních objektů</t>
  </si>
  <si>
    <t>Číslo a název objektu</t>
  </si>
  <si>
    <t>JKSO:</t>
  </si>
  <si>
    <t>02911</t>
  </si>
  <si>
    <t>OSTATNÍ POŽADAVKY - GEOLOGICKÉ PRÁCE                      průkazní zkoušky zeminy výkopku pro určení parametrů zlepšení</t>
  </si>
  <si>
    <t>soubor</t>
  </si>
  <si>
    <t>02940c</t>
  </si>
  <si>
    <t>OSTATNÍ POŽADAVKY - SOUČINNOST DODAVATELE                       při kolaudaci stavby</t>
  </si>
  <si>
    <t>199 00-0002.R00</t>
  </si>
  <si>
    <t xml:space="preserve">Poplatek za skládku horniny 1- 4 </t>
  </si>
  <si>
    <t>H01-002</t>
  </si>
  <si>
    <t xml:space="preserve">Zemina vhodná do násypů a zásypů </t>
  </si>
  <si>
    <t>451 57-2111.R00</t>
  </si>
  <si>
    <t xml:space="preserve">Lože pod potrubí z kameniva těženého 0 - 4 mm </t>
  </si>
  <si>
    <t>919 73-5112.R00</t>
  </si>
  <si>
    <t xml:space="preserve">Řezání stávajícího živičného krytu tl. 5 - 10 cm </t>
  </si>
  <si>
    <t>X09-001</t>
  </si>
  <si>
    <t>131 20-1111.R00</t>
  </si>
  <si>
    <t xml:space="preserve">Hloubení nezapaž. jam hor.3 do 100 m3, STROJNĚ </t>
  </si>
  <si>
    <t>132 20-1111.R00</t>
  </si>
  <si>
    <t xml:space="preserve">Hloubení rýh š.do 60 cm v hor.3 do 100 m3, STROJNĚ </t>
  </si>
  <si>
    <t>564 76-1111.R00</t>
  </si>
  <si>
    <t xml:space="preserve">Podklad z kameniva drceného vel.32-63 mm,tl. 20 cm </t>
  </si>
  <si>
    <t>599 14-1111.R00</t>
  </si>
  <si>
    <t xml:space="preserve">Vyplnění spár mezi panely živičnou zálivkou </t>
  </si>
  <si>
    <t>H05-002</t>
  </si>
  <si>
    <t>H05-003</t>
  </si>
  <si>
    <t>H05-007</t>
  </si>
  <si>
    <t xml:space="preserve">Betonová zám. dlažba slepecká šedá </t>
  </si>
  <si>
    <t>H05-008</t>
  </si>
  <si>
    <t xml:space="preserve">Betonová zám. dlažba slepecká červená </t>
  </si>
  <si>
    <t>871 31-3121.RT2</t>
  </si>
  <si>
    <t>Montáž trub z plastu, gumový kroužek, DN 150 včetně dodávky trub PVC hrdlových 160x4,0x5000</t>
  </si>
  <si>
    <t>916 56-1111.RT2</t>
  </si>
  <si>
    <t>Osazení záhon.obrubníků do lože z B 12,5 s opěrou včetně obrubníku   50/5/20 cm</t>
  </si>
  <si>
    <t>H09-010</t>
  </si>
  <si>
    <t xml:space="preserve">Beton. silniční obrubník 25/15 C35/45 XF4 </t>
  </si>
  <si>
    <t>H09-011</t>
  </si>
  <si>
    <t xml:space="preserve">Beton. sil. obrubník nájezdový 15/15 C35/45 XF4 </t>
  </si>
  <si>
    <t>H09-012</t>
  </si>
  <si>
    <t xml:space="preserve">Beton. sil. obrubník přechod. C35/45 XF4 </t>
  </si>
  <si>
    <t>998 22-3011.R00</t>
  </si>
  <si>
    <t xml:space="preserve">Přesun hmot, pozemní komunikace, kryt dlážděný </t>
  </si>
  <si>
    <t>Základ DPH 15%</t>
  </si>
  <si>
    <t>Základ DPH 21%</t>
  </si>
  <si>
    <t>822 27 72</t>
  </si>
  <si>
    <t>Trutnov Blanická - oprava</t>
  </si>
  <si>
    <t>Chodník</t>
  </si>
  <si>
    <t>Vozovka</t>
  </si>
  <si>
    <t>113 15-1315.R00</t>
  </si>
  <si>
    <t xml:space="preserve">Frézování krytu nad 500 m2, s překážkami, tl.6 cm </t>
  </si>
  <si>
    <t>122 20-2201.R00</t>
  </si>
  <si>
    <t xml:space="preserve">Odkopávky pro silnice v hor. 3 do 100 m3 </t>
  </si>
  <si>
    <t>130 90-1121.R00</t>
  </si>
  <si>
    <t xml:space="preserve">Bourání konstrukcí z betonu prostého </t>
  </si>
  <si>
    <t>stáv. vpustě: 6*0,2*2</t>
  </si>
  <si>
    <t>pro vpust: 1*1*1,5</t>
  </si>
  <si>
    <t>přípojka vpusti: 4*0,6*1,0</t>
  </si>
  <si>
    <t>7*0,6*1,5+10*0,6*1,5</t>
  </si>
  <si>
    <t>452 31-2131.R00</t>
  </si>
  <si>
    <t xml:space="preserve">Sedlové lože pod potrubí z betonu C 12/15 </t>
  </si>
  <si>
    <t>10*0,07</t>
  </si>
  <si>
    <t>564 73-1111.R00</t>
  </si>
  <si>
    <t xml:space="preserve">Podklad z kameniva drceného vel.32-63 mm,tl. 10 cm </t>
  </si>
  <si>
    <t>sanace podloží: 500</t>
  </si>
  <si>
    <t>573 11-1112.R00</t>
  </si>
  <si>
    <t xml:space="preserve">Postřik živičný infiltr.+ posyp,z asfaltu 1 kg/m2 </t>
  </si>
  <si>
    <t>565 14-1111.R00</t>
  </si>
  <si>
    <t xml:space="preserve">Podklad z obal kam.ACP 16+,ACP 22+,do 3 m,tl. 6 cm </t>
  </si>
  <si>
    <t>577 13-2211.R00</t>
  </si>
  <si>
    <t xml:space="preserve">Beton asfalt. ACO 8, nebo ACO 11, nad 3 m, 4 cm </t>
  </si>
  <si>
    <t>895 94-1311.RT2</t>
  </si>
  <si>
    <t>Zřízení vpusti uliční z dílců typ UVB - 50 včetně dodávky dílců pro uliční vpusti TBV</t>
  </si>
  <si>
    <t>výměna stávajících + 1x nová: 7</t>
  </si>
  <si>
    <t>899 20-4111.RT2</t>
  </si>
  <si>
    <t>Osazení mříží litinových s rámem nad 150 kg včetně dodávky vtokové mříže s nálevkou</t>
  </si>
  <si>
    <t>899 62-3141.R00</t>
  </si>
  <si>
    <t xml:space="preserve">Obetonování potrubí nebo zdiva stok betonem C12/15 </t>
  </si>
  <si>
    <t>10*0,06</t>
  </si>
  <si>
    <t>916 16-1111.R00</t>
  </si>
  <si>
    <t xml:space="preserve">Osazení obruby z kostek velkých, s boční opěrou </t>
  </si>
  <si>
    <t>znovuosazení stáv. obruby: 19</t>
  </si>
  <si>
    <t>998 22-5111.R00</t>
  </si>
  <si>
    <t xml:space="preserve">Přesun hmot, pozemní komunikace, kryt živičný </t>
  </si>
  <si>
    <t>113 10-6231.R00</t>
  </si>
  <si>
    <t xml:space="preserve">Rozebrání dlažeb ze zámkové dlažby v kamenivu </t>
  </si>
  <si>
    <t>596 81-1111.R00</t>
  </si>
  <si>
    <t xml:space="preserve">Kladení dlaždic kom.pro pěší, lože z kameniva těž. </t>
  </si>
  <si>
    <t xml:space="preserve">Betonová zámková dlažba 6cm parkety šedá </t>
  </si>
  <si>
    <t xml:space="preserve">Betonová zámková dlažba 8cm parkety červená </t>
  </si>
  <si>
    <t>varovné pásy ve sjezdech: 8</t>
  </si>
  <si>
    <t>H05-010</t>
  </si>
  <si>
    <t xml:space="preserve">Beton. dlaždice čtverec 20/20/6 šedá </t>
  </si>
  <si>
    <t>H05-011</t>
  </si>
  <si>
    <t xml:space="preserve">Beton. dlaždice čtverec 20/20/8 červená </t>
  </si>
  <si>
    <t>917 16-1111.RT3</t>
  </si>
  <si>
    <t>Osazení lež. obrub.kamen. s opěrou, lože z BP 12,5 včetně kamen. obrubníku OP 3  25 x 20</t>
  </si>
  <si>
    <t xml:space="preserve">Osazení stojat. obrub. bet. s opěrou,lože z B 12,5 </t>
  </si>
  <si>
    <t>979 08-4216.R00</t>
  </si>
  <si>
    <t xml:space="preserve">Vodorovná doprava vybour. hmot po suchu do 5 km </t>
  </si>
  <si>
    <t>979 08-4219.R00</t>
  </si>
  <si>
    <t xml:space="preserve">Příplatek k dopravě vybour.hmot za dalších 5 km </t>
  </si>
  <si>
    <r>
      <t xml:space="preserve">Stavba: </t>
    </r>
    <r>
      <rPr>
        <b/>
        <sz val="10"/>
        <rFont val="Arial CE"/>
        <charset val="238"/>
      </rPr>
      <t>Trutnov Blanická - oprava</t>
    </r>
  </si>
  <si>
    <t>sanace podloží: 500*0,35</t>
  </si>
  <si>
    <t>564 81-1111.R00</t>
  </si>
  <si>
    <t xml:space="preserve">Podklad ze štěrkodrti po zhutnění tloušťky 5 cm </t>
  </si>
  <si>
    <t>255,948*5</t>
  </si>
  <si>
    <t>X00-2</t>
  </si>
  <si>
    <t xml:space="preserve">Poplatek za skládku - asfalt </t>
  </si>
  <si>
    <t>170*2*0,05*2,5</t>
  </si>
  <si>
    <t>pro konstr. chodníku: 925*0,2</t>
  </si>
  <si>
    <t>185+1,5+2,4</t>
  </si>
  <si>
    <t>564 86-1111.R00</t>
  </si>
  <si>
    <t xml:space="preserve">Podklad ze štěrkodrti po zhutnění tloušťky 20 cm </t>
  </si>
  <si>
    <t>Blanická: 888</t>
  </si>
  <si>
    <t>Bendlova: 108</t>
  </si>
  <si>
    <t>564 83-1111.R00</t>
  </si>
  <si>
    <t xml:space="preserve">Podklad ze štěrkodrti po zhutnění tloušťky 10 cm </t>
  </si>
  <si>
    <t>Bendlova: 107</t>
  </si>
  <si>
    <t>varovné pásy míst pro přech.: 20+2</t>
  </si>
  <si>
    <t>137,448+7,65+86,94+2,4*2,5</t>
  </si>
  <si>
    <t>Blanická: 244</t>
  </si>
  <si>
    <t>Jiráskovo nám.: 150</t>
  </si>
  <si>
    <t>Jiráskovo nám.: 354</t>
  </si>
  <si>
    <t>Křížkovského: 158</t>
  </si>
  <si>
    <t>Blanická: 220</t>
  </si>
  <si>
    <t>Jiráskovo nám.: 7</t>
  </si>
  <si>
    <t>917 16-1111.R00</t>
  </si>
  <si>
    <t xml:space="preserve">Osazení lež. obrub.kamen. s opěrou, lože z BP 12,5 </t>
  </si>
  <si>
    <t>opravy Jiráskovo n.: 10</t>
  </si>
  <si>
    <t>918 10-1111.R00</t>
  </si>
  <si>
    <t xml:space="preserve">Lože pod obrubníky nebo obruby dlažeb z B 12,5 </t>
  </si>
  <si>
    <t>(17+411)*0,35*0,05</t>
  </si>
  <si>
    <t>Křižovatky</t>
  </si>
  <si>
    <t>101</t>
  </si>
  <si>
    <t>102</t>
  </si>
  <si>
    <t>103</t>
  </si>
  <si>
    <t>104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</si>
</sst>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9">
    <font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sz val="8"/>
      <color indexed="12"/>
      <name val="Arial CE"/>
      <family val="2"/>
      <charset val="238"/>
    </font>
    <font>
      <sz val="8"/>
      <color rgb="FF0000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89">
    <xf numFmtId="0" fontId="0" fillId="0" borderId="0" xfId="0"/>
    <xf numFmtId="0" fontId="1" fillId="0" borderId="0" xfId="1" applyFill="1"/>
    <xf numFmtId="0" fontId="3" fillId="0" borderId="18" xfId="1" applyFont="1" applyFill="1" applyBorder="1"/>
    <xf numFmtId="0" fontId="1" fillId="0" borderId="18" xfId="1" applyFill="1" applyBorder="1"/>
    <xf numFmtId="0" fontId="4" fillId="0" borderId="18" xfId="1" applyFont="1" applyFill="1" applyBorder="1" applyAlignment="1">
      <alignment horizontal="right"/>
    </xf>
    <xf numFmtId="0" fontId="1" fillId="0" borderId="18" xfId="1" applyFill="1" applyBorder="1" applyAlignment="1">
      <alignment horizontal="left"/>
    </xf>
    <xf numFmtId="0" fontId="1" fillId="0" borderId="19" xfId="1" applyFill="1" applyBorder="1"/>
    <xf numFmtId="0" fontId="3" fillId="0" borderId="22" xfId="1" applyFont="1" applyFill="1" applyBorder="1"/>
    <xf numFmtId="0" fontId="1" fillId="0" borderId="22" xfId="1" applyFill="1" applyBorder="1"/>
    <xf numFmtId="49" fontId="5" fillId="0" borderId="13" xfId="1" applyNumberFormat="1" applyFont="1" applyFill="1" applyBorder="1"/>
    <xf numFmtId="0" fontId="5" fillId="0" borderId="3" xfId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49" fontId="6" fillId="0" borderId="15" xfId="1" applyNumberFormat="1" applyFont="1" applyFill="1" applyBorder="1" applyAlignment="1">
      <alignment horizontal="left"/>
    </xf>
    <xf numFmtId="0" fontId="6" fillId="0" borderId="15" xfId="1" applyFont="1" applyFill="1" applyBorder="1"/>
    <xf numFmtId="0" fontId="1" fillId="0" borderId="15" xfId="1" applyFill="1" applyBorder="1" applyAlignment="1">
      <alignment horizontal="center"/>
    </xf>
    <xf numFmtId="0" fontId="1" fillId="0" borderId="15" xfId="1" applyNumberFormat="1" applyFill="1" applyBorder="1" applyAlignment="1">
      <alignment horizontal="right"/>
    </xf>
    <xf numFmtId="0" fontId="1" fillId="0" borderId="15" xfId="1" applyNumberFormat="1" applyFill="1" applyBorder="1"/>
    <xf numFmtId="0" fontId="7" fillId="0" borderId="15" xfId="1" applyFont="1" applyFill="1" applyBorder="1" applyAlignment="1">
      <alignment horizontal="center"/>
    </xf>
    <xf numFmtId="49" fontId="8" fillId="0" borderId="15" xfId="1" applyNumberFormat="1" applyFont="1" applyFill="1" applyBorder="1" applyAlignment="1">
      <alignment horizontal="left"/>
    </xf>
    <xf numFmtId="0" fontId="8" fillId="0" borderId="15" xfId="1" applyFont="1" applyFill="1" applyBorder="1" applyAlignment="1">
      <alignment wrapText="1"/>
    </xf>
    <xf numFmtId="49" fontId="9" fillId="0" borderId="15" xfId="1" applyNumberFormat="1" applyFont="1" applyFill="1" applyBorder="1" applyAlignment="1">
      <alignment horizontal="center" shrinkToFit="1"/>
    </xf>
    <xf numFmtId="4" fontId="9" fillId="0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/>
    <xf numFmtId="0" fontId="1" fillId="0" borderId="24" xfId="1" applyFill="1" applyBorder="1" applyAlignment="1">
      <alignment horizontal="center"/>
    </xf>
    <xf numFmtId="49" fontId="3" fillId="0" borderId="24" xfId="1" applyNumberFormat="1" applyFont="1" applyFill="1" applyBorder="1" applyAlignment="1">
      <alignment horizontal="left"/>
    </xf>
    <xf numFmtId="0" fontId="3" fillId="0" borderId="24" xfId="1" applyFont="1" applyFill="1" applyBorder="1"/>
    <xf numFmtId="4" fontId="1" fillId="0" borderId="24" xfId="1" applyNumberFormat="1" applyFill="1" applyBorder="1" applyAlignment="1">
      <alignment horizontal="right"/>
    </xf>
    <xf numFmtId="4" fontId="6" fillId="0" borderId="24" xfId="1" applyNumberFormat="1" applyFont="1" applyFill="1" applyBorder="1"/>
    <xf numFmtId="0" fontId="1" fillId="0" borderId="0" xfId="1"/>
    <xf numFmtId="0" fontId="10" fillId="0" borderId="0" xfId="1" applyFont="1"/>
    <xf numFmtId="4" fontId="10" fillId="0" borderId="0" xfId="1" applyNumberFormat="1" applyFont="1"/>
    <xf numFmtId="0" fontId="2" fillId="0" borderId="0" xfId="2" applyAlignment="1">
      <alignment vertical="top"/>
    </xf>
    <xf numFmtId="49" fontId="2" fillId="0" borderId="0" xfId="2" applyNumberFormat="1" applyAlignment="1">
      <alignment horizontal="right" vertical="top"/>
    </xf>
    <xf numFmtId="49" fontId="2" fillId="0" borderId="0" xfId="2" applyNumberFormat="1" applyAlignment="1">
      <alignment vertical="top"/>
    </xf>
    <xf numFmtId="0" fontId="2" fillId="0" borderId="0" xfId="2"/>
    <xf numFmtId="49" fontId="11" fillId="0" borderId="0" xfId="2" applyNumberFormat="1" applyFont="1" applyAlignment="1">
      <alignment horizontal="left" vertical="top"/>
    </xf>
    <xf numFmtId="0" fontId="7" fillId="0" borderId="0" xfId="2" applyFont="1" applyAlignment="1">
      <alignment vertical="top"/>
    </xf>
    <xf numFmtId="49" fontId="12" fillId="0" borderId="0" xfId="2" applyNumberFormat="1" applyFont="1" applyAlignment="1">
      <alignment vertical="top"/>
    </xf>
    <xf numFmtId="49" fontId="6" fillId="0" borderId="0" xfId="2" applyNumberFormat="1" applyFont="1" applyAlignment="1">
      <alignment vertical="top"/>
    </xf>
    <xf numFmtId="0" fontId="7" fillId="0" borderId="27" xfId="2" applyFont="1" applyBorder="1" applyAlignment="1">
      <alignment horizontal="center" vertical="top"/>
    </xf>
    <xf numFmtId="49" fontId="7" fillId="0" borderId="28" xfId="2" applyNumberFormat="1" applyFont="1" applyBorder="1" applyAlignment="1">
      <alignment horizontal="center" vertical="top"/>
    </xf>
    <xf numFmtId="0" fontId="7" fillId="0" borderId="28" xfId="2" applyFont="1" applyBorder="1" applyAlignment="1">
      <alignment horizontal="center" vertical="top"/>
    </xf>
    <xf numFmtId="0" fontId="7" fillId="0" borderId="30" xfId="2" applyFont="1" applyBorder="1" applyAlignment="1">
      <alignment horizontal="center" vertical="top"/>
    </xf>
    <xf numFmtId="49" fontId="7" fillId="0" borderId="5" xfId="2" applyNumberFormat="1" applyFont="1" applyBorder="1" applyAlignment="1">
      <alignment horizontal="center" vertical="top"/>
    </xf>
    <xf numFmtId="0" fontId="7" fillId="0" borderId="5" xfId="2" applyFont="1" applyBorder="1" applyAlignment="1">
      <alignment horizontal="center" vertical="top"/>
    </xf>
    <xf numFmtId="0" fontId="7" fillId="0" borderId="25" xfId="2" applyFont="1" applyBorder="1" applyAlignment="1">
      <alignment horizontal="center" vertical="top"/>
    </xf>
    <xf numFmtId="0" fontId="7" fillId="0" borderId="5" xfId="3" applyFont="1" applyBorder="1" applyAlignment="1">
      <alignment horizontal="center" vertical="top"/>
    </xf>
    <xf numFmtId="0" fontId="7" fillId="0" borderId="25" xfId="3" applyFont="1" applyBorder="1" applyAlignment="1">
      <alignment horizontal="center" vertical="top"/>
    </xf>
    <xf numFmtId="3" fontId="7" fillId="0" borderId="28" xfId="3" applyNumberFormat="1" applyFont="1" applyBorder="1" applyAlignment="1">
      <alignment horizontal="center" vertical="top"/>
    </xf>
    <xf numFmtId="3" fontId="7" fillId="0" borderId="29" xfId="3" applyNumberFormat="1" applyFont="1" applyBorder="1" applyAlignment="1">
      <alignment horizontal="center" vertical="top"/>
    </xf>
    <xf numFmtId="0" fontId="2" fillId="0" borderId="31" xfId="2" applyBorder="1" applyAlignment="1">
      <alignment vertical="top"/>
    </xf>
    <xf numFmtId="49" fontId="2" fillId="0" borderId="32" xfId="2" applyNumberFormat="1" applyBorder="1" applyAlignment="1">
      <alignment horizontal="right" vertical="top"/>
    </xf>
    <xf numFmtId="49" fontId="6" fillId="0" borderId="32" xfId="2" applyNumberFormat="1" applyFont="1" applyBorder="1" applyAlignment="1">
      <alignment vertical="top"/>
    </xf>
    <xf numFmtId="0" fontId="2" fillId="0" borderId="32" xfId="2" applyBorder="1" applyAlignment="1">
      <alignment vertical="top"/>
    </xf>
    <xf numFmtId="4" fontId="2" fillId="0" borderId="32" xfId="2" applyNumberFormat="1" applyBorder="1" applyAlignment="1">
      <alignment vertical="top"/>
    </xf>
    <xf numFmtId="4" fontId="2" fillId="0" borderId="33" xfId="2" applyNumberFormat="1" applyBorder="1" applyAlignment="1">
      <alignment vertical="top"/>
    </xf>
    <xf numFmtId="2" fontId="2" fillId="0" borderId="32" xfId="3" applyNumberFormat="1" applyBorder="1" applyAlignment="1">
      <alignment vertical="top"/>
    </xf>
    <xf numFmtId="4" fontId="2" fillId="0" borderId="33" xfId="3" applyNumberFormat="1" applyBorder="1" applyAlignment="1">
      <alignment vertical="top"/>
    </xf>
    <xf numFmtId="49" fontId="2" fillId="0" borderId="32" xfId="2" applyNumberFormat="1" applyBorder="1" applyAlignment="1">
      <alignment vertical="top"/>
    </xf>
    <xf numFmtId="49" fontId="2" fillId="0" borderId="32" xfId="2" applyNumberFormat="1" applyFont="1" applyBorder="1" applyAlignment="1">
      <alignment vertical="top"/>
    </xf>
    <xf numFmtId="4" fontId="2" fillId="0" borderId="32" xfId="2" applyNumberFormat="1" applyFont="1" applyBorder="1" applyAlignment="1">
      <alignment horizontal="right" vertical="top"/>
    </xf>
    <xf numFmtId="49" fontId="2" fillId="0" borderId="32" xfId="2" applyNumberFormat="1" applyFont="1" applyBorder="1" applyAlignment="1">
      <alignment vertical="top" wrapText="1"/>
    </xf>
    <xf numFmtId="49" fontId="2" fillId="0" borderId="32" xfId="2" applyNumberFormat="1" applyBorder="1" applyAlignment="1">
      <alignment vertical="top" wrapText="1"/>
    </xf>
    <xf numFmtId="4" fontId="6" fillId="0" borderId="33" xfId="2" applyNumberFormat="1" applyFont="1" applyBorder="1" applyAlignment="1">
      <alignment vertical="top"/>
    </xf>
    <xf numFmtId="0" fontId="6" fillId="0" borderId="31" xfId="2" applyFont="1" applyBorder="1" applyAlignment="1">
      <alignment vertical="top"/>
    </xf>
    <xf numFmtId="0" fontId="6" fillId="0" borderId="30" xfId="2" applyFont="1" applyBorder="1" applyAlignment="1">
      <alignment vertical="top"/>
    </xf>
    <xf numFmtId="49" fontId="2" fillId="0" borderId="5" xfId="2" applyNumberFormat="1" applyBorder="1" applyAlignment="1">
      <alignment horizontal="right" vertical="top"/>
    </xf>
    <xf numFmtId="49" fontId="2" fillId="0" borderId="5" xfId="2" applyNumberFormat="1" applyBorder="1" applyAlignment="1">
      <alignment vertical="top"/>
    </xf>
    <xf numFmtId="0" fontId="2" fillId="0" borderId="5" xfId="2" applyBorder="1" applyAlignment="1">
      <alignment vertical="top"/>
    </xf>
    <xf numFmtId="4" fontId="2" fillId="0" borderId="5" xfId="2" applyNumberFormat="1" applyBorder="1" applyAlignment="1">
      <alignment vertical="top"/>
    </xf>
    <xf numFmtId="4" fontId="6" fillId="0" borderId="25" xfId="2" applyNumberFormat="1" applyFont="1" applyBorder="1" applyAlignment="1">
      <alignment vertical="top"/>
    </xf>
    <xf numFmtId="0" fontId="13" fillId="0" borderId="34" xfId="2" applyFont="1" applyBorder="1" applyAlignment="1">
      <alignment vertical="top"/>
    </xf>
    <xf numFmtId="49" fontId="2" fillId="0" borderId="10" xfId="2" applyNumberFormat="1" applyBorder="1" applyAlignment="1">
      <alignment horizontal="right" vertical="top"/>
    </xf>
    <xf numFmtId="49" fontId="2" fillId="0" borderId="10" xfId="2" applyNumberFormat="1" applyBorder="1" applyAlignment="1">
      <alignment vertical="top"/>
    </xf>
    <xf numFmtId="0" fontId="2" fillId="0" borderId="10" xfId="2" applyBorder="1" applyAlignment="1">
      <alignment vertical="top"/>
    </xf>
    <xf numFmtId="4" fontId="2" fillId="0" borderId="10" xfId="2" applyNumberFormat="1" applyBorder="1" applyAlignment="1">
      <alignment vertical="top"/>
    </xf>
    <xf numFmtId="4" fontId="14" fillId="2" borderId="26" xfId="2" applyNumberFormat="1" applyFont="1" applyFill="1" applyBorder="1" applyAlignment="1">
      <alignment vertical="top"/>
    </xf>
    <xf numFmtId="4" fontId="15" fillId="2" borderId="26" xfId="2" applyNumberFormat="1" applyFont="1" applyFill="1" applyBorder="1" applyAlignment="1">
      <alignment vertical="top"/>
    </xf>
    <xf numFmtId="0" fontId="10" fillId="0" borderId="0" xfId="0" applyFont="1"/>
    <xf numFmtId="0" fontId="0" fillId="0" borderId="3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9" fontId="0" fillId="0" borderId="0" xfId="0" applyNumberFormat="1" applyBorder="1" applyAlignment="1">
      <alignment horizontal="left"/>
    </xf>
    <xf numFmtId="49" fontId="0" fillId="0" borderId="1" xfId="0" applyNumberFormat="1" applyBorder="1"/>
    <xf numFmtId="49" fontId="0" fillId="0" borderId="6" xfId="0" applyNumberFormat="1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10" fillId="3" borderId="1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vertical="center"/>
    </xf>
    <xf numFmtId="0" fontId="10" fillId="3" borderId="2" xfId="0" applyFont="1" applyFill="1" applyBorder="1"/>
    <xf numFmtId="14" fontId="0" fillId="0" borderId="0" xfId="0" applyNumberFormat="1" applyAlignment="1">
      <alignment horizontal="left"/>
    </xf>
    <xf numFmtId="3" fontId="0" fillId="0" borderId="13" xfId="0" applyNumberFormat="1" applyBorder="1"/>
    <xf numFmtId="3" fontId="0" fillId="0" borderId="14" xfId="0" applyNumberFormat="1" applyBorder="1"/>
    <xf numFmtId="3" fontId="10" fillId="0" borderId="13" xfId="0" applyNumberFormat="1" applyFont="1" applyBorder="1"/>
    <xf numFmtId="164" fontId="0" fillId="0" borderId="14" xfId="0" applyNumberFormat="1" applyBorder="1"/>
    <xf numFmtId="165" fontId="0" fillId="0" borderId="13" xfId="0" applyNumberFormat="1" applyFont="1" applyBorder="1"/>
    <xf numFmtId="0" fontId="13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0" fontId="13" fillId="0" borderId="1" xfId="0" applyFont="1" applyBorder="1"/>
    <xf numFmtId="49" fontId="0" fillId="0" borderId="32" xfId="2" applyNumberFormat="1" applyFont="1" applyBorder="1" applyAlignment="1">
      <alignment horizontal="right" vertical="top"/>
    </xf>
    <xf numFmtId="49" fontId="0" fillId="0" borderId="32" xfId="2" applyNumberFormat="1" applyFont="1" applyBorder="1" applyAlignment="1">
      <alignment vertical="top" wrapText="1"/>
    </xf>
    <xf numFmtId="0" fontId="0" fillId="0" borderId="32" xfId="2" applyFont="1" applyBorder="1" applyAlignment="1">
      <alignment vertical="top"/>
    </xf>
    <xf numFmtId="0" fontId="4" fillId="0" borderId="15" xfId="1" applyFont="1" applyFill="1" applyBorder="1" applyAlignment="1">
      <alignment horizontal="center"/>
    </xf>
    <xf numFmtId="49" fontId="4" fillId="0" borderId="15" xfId="1" applyNumberFormat="1" applyFont="1" applyFill="1" applyBorder="1" applyAlignment="1">
      <alignment horizontal="left"/>
    </xf>
    <xf numFmtId="4" fontId="17" fillId="0" borderId="15" xfId="1" applyNumberFormat="1" applyFont="1" applyFill="1" applyBorder="1" applyAlignment="1">
      <alignment horizontal="right" wrapText="1"/>
    </xf>
    <xf numFmtId="0" fontId="17" fillId="0" borderId="15" xfId="1" applyFont="1" applyFill="1" applyBorder="1" applyAlignment="1">
      <alignment horizontal="left" wrapText="1"/>
    </xf>
    <xf numFmtId="0" fontId="17" fillId="0" borderId="15" xfId="0" applyFont="1" applyFill="1" applyBorder="1" applyAlignment="1">
      <alignment horizontal="right"/>
    </xf>
    <xf numFmtId="0" fontId="1" fillId="0" borderId="0" xfId="1" applyFill="1" applyBorder="1"/>
    <xf numFmtId="0" fontId="1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left"/>
    </xf>
    <xf numFmtId="0" fontId="6" fillId="0" borderId="0" xfId="1" applyFont="1" applyFill="1" applyBorder="1"/>
    <xf numFmtId="0" fontId="1" fillId="0" borderId="0" xfId="1" applyNumberFormat="1" applyFont="1" applyFill="1" applyBorder="1" applyAlignment="1">
      <alignment horizontal="right"/>
    </xf>
    <xf numFmtId="0" fontId="1" fillId="0" borderId="0" xfId="1" applyNumberFormat="1" applyFont="1" applyFill="1" applyBorder="1"/>
    <xf numFmtId="0" fontId="7" fillId="0" borderId="0" xfId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left"/>
    </xf>
    <xf numFmtId="0" fontId="8" fillId="0" borderId="0" xfId="1" applyFont="1" applyFill="1" applyBorder="1" applyAlignment="1">
      <alignment wrapText="1"/>
    </xf>
    <xf numFmtId="49" fontId="9" fillId="0" borderId="0" xfId="1" applyNumberFormat="1" applyFont="1" applyFill="1" applyBorder="1" applyAlignment="1">
      <alignment horizontal="center" shrinkToFit="1"/>
    </xf>
    <xf numFmtId="4" fontId="9" fillId="0" borderId="0" xfId="1" applyNumberFormat="1" applyFont="1" applyFill="1" applyBorder="1" applyAlignment="1">
      <alignment horizontal="right"/>
    </xf>
    <xf numFmtId="4" fontId="9" fillId="0" borderId="0" xfId="1" applyNumberFormat="1" applyFont="1" applyFill="1" applyBorder="1"/>
    <xf numFmtId="0" fontId="4" fillId="0" borderId="0" xfId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left"/>
    </xf>
    <xf numFmtId="4" fontId="18" fillId="0" borderId="0" xfId="1" applyNumberFormat="1" applyFont="1" applyFill="1" applyBorder="1" applyAlignment="1">
      <alignment horizontal="right" wrapText="1"/>
    </xf>
    <xf numFmtId="0" fontId="18" fillId="0" borderId="0" xfId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right"/>
    </xf>
    <xf numFmtId="49" fontId="3" fillId="0" borderId="0" xfId="1" applyNumberFormat="1" applyFont="1" applyFill="1" applyBorder="1" applyAlignment="1">
      <alignment horizontal="left"/>
    </xf>
    <xf numFmtId="4" fontId="1" fillId="0" borderId="0" xfId="1" applyNumberFormat="1" applyFont="1" applyFill="1" applyBorder="1" applyAlignment="1">
      <alignment horizontal="right"/>
    </xf>
    <xf numFmtId="4" fontId="6" fillId="0" borderId="0" xfId="1" applyNumberFormat="1" applyFont="1" applyFill="1" applyBorder="1"/>
    <xf numFmtId="0" fontId="1" fillId="0" borderId="0" xfId="1" applyFill="1" applyBorder="1" applyAlignment="1">
      <alignment horizontal="center"/>
    </xf>
    <xf numFmtId="0" fontId="1" fillId="0" borderId="0" xfId="1" applyNumberFormat="1" applyFill="1" applyBorder="1" applyAlignment="1">
      <alignment horizontal="right"/>
    </xf>
    <xf numFmtId="0" fontId="1" fillId="0" borderId="0" xfId="1" applyNumberFormat="1" applyFill="1" applyBorder="1"/>
    <xf numFmtId="4" fontId="17" fillId="0" borderId="0" xfId="1" applyNumberFormat="1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right"/>
    </xf>
    <xf numFmtId="4" fontId="1" fillId="0" borderId="0" xfId="1" applyNumberFormat="1" applyFill="1" applyBorder="1" applyAlignment="1">
      <alignment horizontal="right"/>
    </xf>
    <xf numFmtId="0" fontId="17" fillId="0" borderId="0" xfId="1" applyFont="1" applyFill="1" applyBorder="1" applyAlignment="1">
      <alignment horizontal="left" wrapText="1"/>
    </xf>
    <xf numFmtId="0" fontId="4" fillId="0" borderId="0" xfId="1" applyFont="1" applyFill="1"/>
    <xf numFmtId="0" fontId="1" fillId="0" borderId="0" xfId="1" applyFont="1" applyFill="1"/>
    <xf numFmtId="0" fontId="1" fillId="0" borderId="0" xfId="1" applyFill="1" applyAlignment="1">
      <alignment horizontal="right"/>
    </xf>
    <xf numFmtId="0" fontId="1" fillId="0" borderId="0" xfId="1" applyFill="1" applyAlignment="1"/>
    <xf numFmtId="0" fontId="1" fillId="0" borderId="0" xfId="1" applyFont="1" applyFill="1" applyBorder="1" applyAlignment="1">
      <alignment horizontal="center"/>
    </xf>
    <xf numFmtId="3" fontId="13" fillId="4" borderId="12" xfId="0" applyNumberFormat="1" applyFont="1" applyFill="1" applyBorder="1" applyAlignment="1">
      <alignment vertical="center"/>
    </xf>
    <xf numFmtId="3" fontId="13" fillId="4" borderId="36" xfId="0" applyNumberFormat="1" applyFont="1" applyFill="1" applyBorder="1" applyAlignment="1">
      <alignment vertical="center"/>
    </xf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1" fillId="0" borderId="0" xfId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center"/>
    </xf>
    <xf numFmtId="0" fontId="1" fillId="0" borderId="0" xfId="1" applyFill="1" applyBorder="1" applyAlignment="1">
      <alignment horizontal="center" shrinkToFit="1"/>
    </xf>
    <xf numFmtId="0" fontId="17" fillId="0" borderId="4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7" fillId="0" borderId="0" xfId="1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8" fillId="0" borderId="0" xfId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1" fillId="0" borderId="16" xfId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/>
    </xf>
    <xf numFmtId="49" fontId="1" fillId="0" borderId="20" xfId="1" applyNumberFormat="1" applyFont="1" applyFill="1" applyBorder="1" applyAlignment="1">
      <alignment horizontal="center"/>
    </xf>
    <xf numFmtId="0" fontId="1" fillId="0" borderId="21" xfId="1" applyFont="1" applyFill="1" applyBorder="1" applyAlignment="1">
      <alignment horizontal="center"/>
    </xf>
    <xf numFmtId="0" fontId="1" fillId="0" borderId="22" xfId="1" applyFill="1" applyBorder="1" applyAlignment="1">
      <alignment horizontal="center" shrinkToFit="1"/>
    </xf>
    <xf numFmtId="0" fontId="1" fillId="0" borderId="23" xfId="1" applyFill="1" applyBorder="1" applyAlignment="1">
      <alignment horizontal="center" shrinkToFit="1"/>
    </xf>
    <xf numFmtId="49" fontId="1" fillId="0" borderId="21" xfId="1" applyNumberFormat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49" fontId="1" fillId="0" borderId="35" xfId="1" applyNumberFormat="1" applyFont="1" applyFill="1" applyBorder="1" applyAlignment="1">
      <alignment horizontal="center"/>
    </xf>
    <xf numFmtId="0" fontId="1" fillId="0" borderId="35" xfId="1" applyFill="1" applyBorder="1" applyAlignment="1">
      <alignment horizontal="center" shrinkToFit="1"/>
    </xf>
    <xf numFmtId="0" fontId="7" fillId="0" borderId="28" xfId="2" applyFont="1" applyBorder="1" applyAlignment="1">
      <alignment horizontal="center" vertical="top"/>
    </xf>
    <xf numFmtId="0" fontId="7" fillId="0" borderId="29" xfId="2" applyFont="1" applyBorder="1" applyAlignment="1">
      <alignment horizontal="center" vertical="top"/>
    </xf>
    <xf numFmtId="0" fontId="7" fillId="0" borderId="28" xfId="3" applyFont="1" applyBorder="1" applyAlignment="1">
      <alignment horizontal="center" vertical="top"/>
    </xf>
    <xf numFmtId="0" fontId="7" fillId="0" borderId="29" xfId="3" applyFont="1" applyBorder="1" applyAlignment="1">
      <alignment horizontal="center" vertical="top"/>
    </xf>
  </cellXfs>
  <cellStyles count="4">
    <cellStyle name="normální" xfId="0" builtinId="0"/>
    <cellStyle name="normální_POL.XLS" xfId="1"/>
    <cellStyle name="normální_SO 000" xfId="2"/>
    <cellStyle name="normální_SO 10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vzory/dokumentace/Rozpo&#269;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esktop/projekty/Voletiny/rozpo&#269;et%201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esktop/projekty/Voletiny/rozpo&#269;et%203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 SO101"/>
      <sheetName val="Položky SO401"/>
      <sheetName val="Položky SO000"/>
    </sheetNames>
    <sheetDataSet>
      <sheetData sheetId="0" refreshError="1">
        <row r="4">
          <cell r="C4" t="str">
            <v>SO 101 Pozemní komunikace</v>
          </cell>
        </row>
        <row r="6">
          <cell r="C6" t="str">
            <v>Rekonstrukce ul. Horská, Trutnov HSM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6">
          <cell r="C6" t="str">
            <v>Trutnov Voletiny - chodník u sil. I/16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SO 301 Dešťová kanalizace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3"/>
  <sheetViews>
    <sheetView topLeftCell="A13" workbookViewId="0">
      <selection activeCell="H32" sqref="H32"/>
    </sheetView>
  </sheetViews>
  <sheetFormatPr defaultRowHeight="12.75"/>
  <cols>
    <col min="1" max="1" width="3.140625" customWidth="1"/>
    <col min="6" max="6" width="13" customWidth="1"/>
    <col min="7" max="7" width="11.5703125" customWidth="1"/>
    <col min="8" max="8" width="11.7109375" customWidth="1"/>
    <col min="9" max="9" width="13.7109375" customWidth="1"/>
    <col min="10" max="10" width="5.7109375" customWidth="1"/>
  </cols>
  <sheetData>
    <row r="2" spans="2:9" ht="15.75">
      <c r="B2" s="113" t="s">
        <v>0</v>
      </c>
      <c r="C2" s="86"/>
      <c r="D2" s="86"/>
      <c r="E2" s="86"/>
      <c r="F2" s="87"/>
      <c r="H2" s="92" t="s">
        <v>111</v>
      </c>
      <c r="I2" s="103">
        <f ca="1">TODAY()</f>
        <v>42508</v>
      </c>
    </row>
    <row r="3" spans="2:9">
      <c r="H3" s="92"/>
      <c r="I3" s="92"/>
    </row>
    <row r="4" spans="2:9">
      <c r="B4" t="s">
        <v>216</v>
      </c>
      <c r="H4" s="92" t="s">
        <v>116</v>
      </c>
      <c r="I4" s="92" t="s">
        <v>159</v>
      </c>
    </row>
    <row r="5" spans="2:9">
      <c r="H5" s="92"/>
      <c r="I5" s="92"/>
    </row>
    <row r="6" spans="2:9">
      <c r="B6" t="s">
        <v>107</v>
      </c>
      <c r="H6" s="92" t="s">
        <v>112</v>
      </c>
      <c r="I6" s="92"/>
    </row>
    <row r="7" spans="2:9">
      <c r="H7" s="92" t="s">
        <v>113</v>
      </c>
      <c r="I7" s="92"/>
    </row>
    <row r="8" spans="2:9">
      <c r="H8" s="92"/>
      <c r="I8" s="92"/>
    </row>
    <row r="9" spans="2:9">
      <c r="B9" s="80" t="s">
        <v>108</v>
      </c>
      <c r="H9" s="92" t="s">
        <v>112</v>
      </c>
      <c r="I9" s="92"/>
    </row>
    <row r="10" spans="2:9">
      <c r="H10" s="92" t="s">
        <v>113</v>
      </c>
      <c r="I10" s="92"/>
    </row>
    <row r="12" spans="2:9">
      <c r="B12" t="s">
        <v>109</v>
      </c>
      <c r="G12" t="s">
        <v>110</v>
      </c>
    </row>
    <row r="15" spans="2:9">
      <c r="B15" s="81"/>
      <c r="C15" s="81"/>
      <c r="G15" s="81"/>
      <c r="H15" s="81"/>
    </row>
    <row r="18" spans="2:10">
      <c r="B18" s="93"/>
      <c r="C18" s="94"/>
      <c r="D18" s="94"/>
      <c r="E18" s="94"/>
      <c r="F18" s="93"/>
      <c r="G18" s="94"/>
      <c r="H18" s="94"/>
      <c r="I18" s="102" t="s">
        <v>2</v>
      </c>
      <c r="J18" s="95"/>
    </row>
    <row r="19" spans="2:10">
      <c r="B19" s="84" t="s">
        <v>3</v>
      </c>
      <c r="C19" s="85"/>
      <c r="D19" s="85"/>
      <c r="E19" s="89">
        <v>0.15</v>
      </c>
      <c r="F19" s="84"/>
      <c r="G19" s="85"/>
      <c r="H19" s="85"/>
      <c r="I19" s="164">
        <f>G33</f>
        <v>0</v>
      </c>
      <c r="J19" s="165"/>
    </row>
    <row r="20" spans="2:10">
      <c r="B20" s="84" t="s">
        <v>63</v>
      </c>
      <c r="C20" s="85"/>
      <c r="D20" s="85"/>
      <c r="E20" s="89">
        <v>0.15</v>
      </c>
      <c r="F20" s="84"/>
      <c r="G20" s="85"/>
      <c r="H20" s="85"/>
      <c r="I20" s="162">
        <f>I19*0.1</f>
        <v>0</v>
      </c>
      <c r="J20" s="163"/>
    </row>
    <row r="21" spans="2:10">
      <c r="B21" s="84" t="s">
        <v>3</v>
      </c>
      <c r="C21" s="85"/>
      <c r="D21" s="85"/>
      <c r="E21" s="89">
        <v>0.21</v>
      </c>
      <c r="F21" s="84"/>
      <c r="G21" s="85"/>
      <c r="H21" s="85"/>
      <c r="I21" s="162"/>
      <c r="J21" s="163"/>
    </row>
    <row r="22" spans="2:10" ht="13.5" thickBot="1">
      <c r="B22" s="84" t="s">
        <v>63</v>
      </c>
      <c r="C22" s="85"/>
      <c r="D22" s="85"/>
      <c r="E22" s="89">
        <v>0.21</v>
      </c>
      <c r="F22" s="84"/>
      <c r="G22" s="85"/>
      <c r="H22" s="85"/>
      <c r="I22" s="160">
        <f>I21*0.21</f>
        <v>0</v>
      </c>
      <c r="J22" s="161"/>
    </row>
    <row r="23" spans="2:10" ht="18" customHeight="1" thickBot="1">
      <c r="B23" s="109" t="s">
        <v>5</v>
      </c>
      <c r="C23" s="110"/>
      <c r="D23" s="110"/>
      <c r="E23" s="110"/>
      <c r="F23" s="111"/>
      <c r="G23" s="112"/>
      <c r="H23" s="112"/>
      <c r="I23" s="158">
        <f>SUM(I19:J22)</f>
        <v>0</v>
      </c>
      <c r="J23" s="159"/>
    </row>
    <row r="26" spans="2:10" ht="17.25" customHeight="1">
      <c r="B26" s="80" t="s">
        <v>114</v>
      </c>
    </row>
    <row r="27" spans="2:10" ht="3.75" customHeight="1"/>
    <row r="28" spans="2:10" ht="25.5">
      <c r="B28" s="96" t="s">
        <v>115</v>
      </c>
      <c r="C28" s="97"/>
      <c r="D28" s="97"/>
      <c r="E28" s="98"/>
      <c r="F28" s="99" t="s">
        <v>6</v>
      </c>
      <c r="G28" s="100" t="s">
        <v>157</v>
      </c>
      <c r="H28" s="100" t="s">
        <v>158</v>
      </c>
      <c r="I28" s="101" t="s">
        <v>7</v>
      </c>
      <c r="J28" s="101" t="s">
        <v>4</v>
      </c>
    </row>
    <row r="29" spans="2:10">
      <c r="B29" s="90" t="s">
        <v>248</v>
      </c>
      <c r="C29" s="86" t="s">
        <v>162</v>
      </c>
      <c r="D29" s="86"/>
      <c r="E29" s="87"/>
      <c r="F29" s="106"/>
      <c r="G29" s="104">
        <v>0</v>
      </c>
      <c r="H29" s="104"/>
      <c r="I29" s="104">
        <f>G29*0.1+H29*0.21</f>
        <v>0</v>
      </c>
      <c r="J29" s="107" t="e">
        <f>F29/F33*100</f>
        <v>#DIV/0!</v>
      </c>
    </row>
    <row r="30" spans="2:10">
      <c r="B30" s="90" t="s">
        <v>249</v>
      </c>
      <c r="C30" s="86" t="s">
        <v>161</v>
      </c>
      <c r="D30" s="86"/>
      <c r="E30" s="87"/>
      <c r="F30" s="106"/>
      <c r="G30" s="104">
        <v>0</v>
      </c>
      <c r="H30" s="104"/>
      <c r="I30" s="104">
        <f>G30*0.1+H30*0.21</f>
        <v>0</v>
      </c>
      <c r="J30" s="107" t="e">
        <f>F30/F33*100</f>
        <v>#DIV/0!</v>
      </c>
    </row>
    <row r="31" spans="2:10">
      <c r="B31" s="91" t="s">
        <v>250</v>
      </c>
      <c r="C31" s="82" t="s">
        <v>247</v>
      </c>
      <c r="D31" s="82"/>
      <c r="E31" s="83"/>
      <c r="F31" s="106"/>
      <c r="G31" s="105">
        <v>0</v>
      </c>
      <c r="H31" s="105"/>
      <c r="I31" s="104">
        <f>G31*0.1+H31*0.21</f>
        <v>0</v>
      </c>
      <c r="J31" s="107" t="e">
        <f>F31/F33*100</f>
        <v>#DIV/0!</v>
      </c>
    </row>
    <row r="32" spans="2:10">
      <c r="B32" s="91" t="s">
        <v>251</v>
      </c>
      <c r="C32" s="82" t="s">
        <v>106</v>
      </c>
      <c r="D32" s="82"/>
      <c r="E32" s="83"/>
      <c r="F32" s="106"/>
      <c r="G32" s="105">
        <v>0</v>
      </c>
      <c r="H32" s="105"/>
      <c r="I32" s="104">
        <f>G32*0.1+H32*0.21</f>
        <v>0</v>
      </c>
      <c r="J32" s="107" t="e">
        <f>F32/F33*100</f>
        <v>#DIV/0!</v>
      </c>
    </row>
    <row r="33" spans="2:10">
      <c r="B33" s="88" t="s">
        <v>8</v>
      </c>
      <c r="C33" s="86"/>
      <c r="D33" s="86"/>
      <c r="E33" s="87"/>
      <c r="F33" s="106">
        <f>SUM(F29:F32)</f>
        <v>0</v>
      </c>
      <c r="G33" s="106">
        <f>SUM(G29:G32)</f>
        <v>0</v>
      </c>
      <c r="H33" s="106">
        <f>SUM(H29:H32)</f>
        <v>0</v>
      </c>
      <c r="I33" s="106">
        <f>SUM(I29:I32)</f>
        <v>0</v>
      </c>
      <c r="J33" s="108" t="e">
        <f>SUM(J29:J32)</f>
        <v>#DIV/0!</v>
      </c>
    </row>
  </sheetData>
  <mergeCells count="5">
    <mergeCell ref="I23:J23"/>
    <mergeCell ref="I22:J22"/>
    <mergeCell ref="I21:J21"/>
    <mergeCell ref="I20:J20"/>
    <mergeCell ref="I19:J1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6"/>
  <sheetViews>
    <sheetView workbookViewId="0">
      <selection activeCell="F41" sqref="F41"/>
    </sheetView>
  </sheetViews>
  <sheetFormatPr defaultRowHeight="12.75"/>
  <cols>
    <col min="1" max="1" width="4" bestFit="1" customWidth="1"/>
    <col min="2" max="2" width="13.7109375" customWidth="1"/>
    <col min="3" max="3" width="37.5703125" bestFit="1" customWidth="1"/>
    <col min="4" max="4" width="5.5703125" bestFit="1" customWidth="1"/>
    <col min="5" max="6" width="8.7109375" bestFit="1" customWidth="1"/>
    <col min="7" max="7" width="12.7109375" bestFit="1" customWidth="1"/>
  </cols>
  <sheetData>
    <row r="1" spans="1:7" ht="13.5" thickTop="1">
      <c r="A1" s="175" t="s">
        <v>1</v>
      </c>
      <c r="B1" s="176"/>
      <c r="C1" s="2" t="s">
        <v>160</v>
      </c>
      <c r="D1" s="3"/>
      <c r="E1" s="4"/>
      <c r="F1" s="5"/>
      <c r="G1" s="6"/>
    </row>
    <row r="2" spans="1:7" ht="13.5" thickBot="1">
      <c r="A2" s="177" t="s">
        <v>9</v>
      </c>
      <c r="B2" s="178"/>
      <c r="C2" s="7" t="s">
        <v>162</v>
      </c>
      <c r="D2" s="8"/>
      <c r="E2" s="179"/>
      <c r="F2" s="179"/>
      <c r="G2" s="180"/>
    </row>
    <row r="3" spans="1:7" ht="13.5" thickTop="1">
      <c r="A3" s="166"/>
      <c r="B3" s="166"/>
      <c r="C3" s="124"/>
      <c r="D3" s="122"/>
      <c r="E3" s="125"/>
      <c r="F3" s="126"/>
      <c r="G3" s="122"/>
    </row>
    <row r="4" spans="1:7">
      <c r="A4" s="167"/>
      <c r="B4" s="167"/>
      <c r="C4" s="124"/>
      <c r="D4" s="122"/>
      <c r="E4" s="168"/>
      <c r="F4" s="168"/>
      <c r="G4" s="168"/>
    </row>
    <row r="5" spans="1:7">
      <c r="A5" s="9" t="s">
        <v>10</v>
      </c>
      <c r="B5" s="10" t="s">
        <v>11</v>
      </c>
      <c r="C5" s="10" t="s">
        <v>12</v>
      </c>
      <c r="D5" s="10" t="s">
        <v>13</v>
      </c>
      <c r="E5" s="11" t="s">
        <v>14</v>
      </c>
      <c r="F5" s="10" t="s">
        <v>15</v>
      </c>
      <c r="G5" s="12" t="s">
        <v>16</v>
      </c>
    </row>
    <row r="6" spans="1:7">
      <c r="A6" s="13" t="s">
        <v>17</v>
      </c>
      <c r="B6" s="14" t="s">
        <v>18</v>
      </c>
      <c r="C6" s="15" t="s">
        <v>19</v>
      </c>
      <c r="D6" s="16"/>
      <c r="E6" s="17"/>
      <c r="F6" s="17"/>
      <c r="G6" s="18"/>
    </row>
    <row r="7" spans="1:7">
      <c r="A7" s="19">
        <v>1</v>
      </c>
      <c r="B7" s="20" t="s">
        <v>163</v>
      </c>
      <c r="C7" s="21" t="s">
        <v>164</v>
      </c>
      <c r="D7" s="22" t="s">
        <v>22</v>
      </c>
      <c r="E7" s="23">
        <v>650</v>
      </c>
      <c r="F7" s="23">
        <v>0</v>
      </c>
      <c r="G7" s="24">
        <f>E7*F7</f>
        <v>0</v>
      </c>
    </row>
    <row r="8" spans="1:7">
      <c r="A8" s="19">
        <v>2</v>
      </c>
      <c r="B8" s="20" t="s">
        <v>165</v>
      </c>
      <c r="C8" s="21" t="s">
        <v>166</v>
      </c>
      <c r="D8" s="22" t="s">
        <v>27</v>
      </c>
      <c r="E8" s="23">
        <v>175</v>
      </c>
      <c r="F8" s="23">
        <v>0</v>
      </c>
      <c r="G8" s="24">
        <f>E8*F8</f>
        <v>0</v>
      </c>
    </row>
    <row r="9" spans="1:7">
      <c r="A9" s="117"/>
      <c r="B9" s="118"/>
      <c r="C9" s="169" t="s">
        <v>217</v>
      </c>
      <c r="D9" s="170"/>
      <c r="E9" s="119">
        <v>175</v>
      </c>
      <c r="F9" s="120"/>
      <c r="G9" s="121"/>
    </row>
    <row r="10" spans="1:7" ht="13.5" customHeight="1">
      <c r="A10" s="19">
        <v>3</v>
      </c>
      <c r="B10" s="20" t="s">
        <v>28</v>
      </c>
      <c r="C10" s="21" t="s">
        <v>29</v>
      </c>
      <c r="D10" s="22" t="s">
        <v>27</v>
      </c>
      <c r="E10" s="23">
        <v>175</v>
      </c>
      <c r="F10" s="23">
        <v>0</v>
      </c>
      <c r="G10" s="24">
        <f>E10*F10</f>
        <v>0</v>
      </c>
    </row>
    <row r="11" spans="1:7">
      <c r="A11" s="19">
        <v>4</v>
      </c>
      <c r="B11" s="20" t="s">
        <v>32</v>
      </c>
      <c r="C11" s="21" t="s">
        <v>33</v>
      </c>
      <c r="D11" s="22" t="s">
        <v>22</v>
      </c>
      <c r="E11" s="23">
        <v>1662</v>
      </c>
      <c r="F11" s="23">
        <v>0</v>
      </c>
      <c r="G11" s="24">
        <f>E11*F11</f>
        <v>0</v>
      </c>
    </row>
    <row r="12" spans="1:7">
      <c r="A12" s="19">
        <v>5</v>
      </c>
      <c r="B12" s="20" t="s">
        <v>122</v>
      </c>
      <c r="C12" s="21" t="s">
        <v>123</v>
      </c>
      <c r="D12" s="22" t="s">
        <v>27</v>
      </c>
      <c r="E12" s="23">
        <v>175</v>
      </c>
      <c r="F12" s="23">
        <v>0</v>
      </c>
      <c r="G12" s="24">
        <f>E12*F12</f>
        <v>0</v>
      </c>
    </row>
    <row r="13" spans="1:7">
      <c r="A13" s="25"/>
      <c r="B13" s="26" t="s">
        <v>34</v>
      </c>
      <c r="C13" s="27" t="str">
        <f>CONCATENATE(B6," ",C6)</f>
        <v>1 Zemní práce</v>
      </c>
      <c r="D13" s="25"/>
      <c r="E13" s="28"/>
      <c r="F13" s="28"/>
      <c r="G13" s="29">
        <f>SUM(G6:G12)</f>
        <v>0</v>
      </c>
    </row>
    <row r="14" spans="1:7" ht="15.75" customHeight="1">
      <c r="A14" s="13" t="s">
        <v>17</v>
      </c>
      <c r="B14" s="14" t="s">
        <v>38</v>
      </c>
      <c r="C14" s="15" t="s">
        <v>39</v>
      </c>
      <c r="D14" s="16"/>
      <c r="E14" s="17"/>
      <c r="F14" s="17"/>
      <c r="G14" s="18"/>
    </row>
    <row r="15" spans="1:7" ht="13.5" customHeight="1">
      <c r="A15" s="19">
        <v>6</v>
      </c>
      <c r="B15" s="20" t="s">
        <v>176</v>
      </c>
      <c r="C15" s="21" t="s">
        <v>177</v>
      </c>
      <c r="D15" s="22" t="s">
        <v>22</v>
      </c>
      <c r="E15" s="23">
        <v>500</v>
      </c>
      <c r="F15" s="23">
        <v>0</v>
      </c>
      <c r="G15" s="24">
        <f>E15*F15</f>
        <v>0</v>
      </c>
    </row>
    <row r="16" spans="1:7" ht="12.75" customHeight="1">
      <c r="A16" s="117"/>
      <c r="B16" s="118"/>
      <c r="C16" s="169" t="s">
        <v>178</v>
      </c>
      <c r="D16" s="170"/>
      <c r="E16" s="119">
        <v>500</v>
      </c>
      <c r="F16" s="120"/>
      <c r="G16" s="121"/>
    </row>
    <row r="17" spans="1:7" ht="13.5" customHeight="1">
      <c r="A17" s="19">
        <v>7</v>
      </c>
      <c r="B17" s="20" t="s">
        <v>135</v>
      </c>
      <c r="C17" s="21" t="s">
        <v>136</v>
      </c>
      <c r="D17" s="22" t="s">
        <v>22</v>
      </c>
      <c r="E17" s="23">
        <v>500</v>
      </c>
      <c r="F17" s="23">
        <v>0</v>
      </c>
      <c r="G17" s="24">
        <f>E17*F17</f>
        <v>0</v>
      </c>
    </row>
    <row r="18" spans="1:7">
      <c r="A18" s="117"/>
      <c r="B18" s="118"/>
      <c r="C18" s="169" t="s">
        <v>178</v>
      </c>
      <c r="D18" s="170"/>
      <c r="E18" s="119">
        <v>500</v>
      </c>
      <c r="F18" s="120"/>
      <c r="G18" s="121"/>
    </row>
    <row r="19" spans="1:7">
      <c r="A19" s="19">
        <v>8</v>
      </c>
      <c r="B19" s="20" t="s">
        <v>218</v>
      </c>
      <c r="C19" s="21" t="s">
        <v>219</v>
      </c>
      <c r="D19" s="22" t="s">
        <v>22</v>
      </c>
      <c r="E19" s="23">
        <v>500</v>
      </c>
      <c r="F19" s="23">
        <v>0</v>
      </c>
      <c r="G19" s="24">
        <f t="shared" ref="G19:G24" si="0">E19*F19</f>
        <v>0</v>
      </c>
    </row>
    <row r="20" spans="1:7">
      <c r="A20" s="19">
        <v>9</v>
      </c>
      <c r="B20" s="20" t="s">
        <v>179</v>
      </c>
      <c r="C20" s="21" t="s">
        <v>180</v>
      </c>
      <c r="D20" s="22" t="s">
        <v>22</v>
      </c>
      <c r="E20" s="23">
        <v>1386</v>
      </c>
      <c r="F20" s="23">
        <v>0</v>
      </c>
      <c r="G20" s="24">
        <f t="shared" si="0"/>
        <v>0</v>
      </c>
    </row>
    <row r="21" spans="1:7" ht="13.5" customHeight="1">
      <c r="A21" s="19">
        <v>10</v>
      </c>
      <c r="B21" s="20" t="s">
        <v>181</v>
      </c>
      <c r="C21" s="21" t="s">
        <v>182</v>
      </c>
      <c r="D21" s="22" t="s">
        <v>22</v>
      </c>
      <c r="E21" s="23">
        <v>1386</v>
      </c>
      <c r="F21" s="23">
        <v>0</v>
      </c>
      <c r="G21" s="24">
        <f t="shared" si="0"/>
        <v>0</v>
      </c>
    </row>
    <row r="22" spans="1:7">
      <c r="A22" s="19">
        <v>11</v>
      </c>
      <c r="B22" s="20" t="s">
        <v>41</v>
      </c>
      <c r="C22" s="21" t="s">
        <v>42</v>
      </c>
      <c r="D22" s="22" t="s">
        <v>22</v>
      </c>
      <c r="E22" s="23">
        <v>1386</v>
      </c>
      <c r="F22" s="23">
        <v>0</v>
      </c>
      <c r="G22" s="24">
        <f t="shared" si="0"/>
        <v>0</v>
      </c>
    </row>
    <row r="23" spans="1:7">
      <c r="A23" s="19">
        <v>12</v>
      </c>
      <c r="B23" s="20" t="s">
        <v>183</v>
      </c>
      <c r="C23" s="21" t="s">
        <v>184</v>
      </c>
      <c r="D23" s="22" t="s">
        <v>22</v>
      </c>
      <c r="E23" s="23">
        <v>1386</v>
      </c>
      <c r="F23" s="23">
        <v>0</v>
      </c>
      <c r="G23" s="24">
        <f t="shared" si="0"/>
        <v>0</v>
      </c>
    </row>
    <row r="24" spans="1:7">
      <c r="A24" s="19">
        <v>13</v>
      </c>
      <c r="B24" s="20" t="s">
        <v>137</v>
      </c>
      <c r="C24" s="21" t="s">
        <v>138</v>
      </c>
      <c r="D24" s="22" t="s">
        <v>25</v>
      </c>
      <c r="E24" s="23">
        <v>177</v>
      </c>
      <c r="F24" s="23">
        <v>0</v>
      </c>
      <c r="G24" s="24">
        <f t="shared" si="0"/>
        <v>0</v>
      </c>
    </row>
    <row r="25" spans="1:7">
      <c r="A25" s="25"/>
      <c r="B25" s="26" t="s">
        <v>34</v>
      </c>
      <c r="C25" s="27" t="str">
        <f>CONCATENATE(B14," ",C14)</f>
        <v>5 Komunikace</v>
      </c>
      <c r="D25" s="25"/>
      <c r="E25" s="28"/>
      <c r="F25" s="28"/>
      <c r="G25" s="29">
        <f>SUM(G14:G24)</f>
        <v>0</v>
      </c>
    </row>
    <row r="26" spans="1:7">
      <c r="A26" s="13" t="s">
        <v>17</v>
      </c>
      <c r="B26" s="14" t="s">
        <v>49</v>
      </c>
      <c r="C26" s="15" t="s">
        <v>50</v>
      </c>
      <c r="D26" s="16"/>
      <c r="E26" s="17"/>
      <c r="F26" s="17"/>
      <c r="G26" s="18"/>
    </row>
    <row r="27" spans="1:7">
      <c r="A27" s="19">
        <v>14</v>
      </c>
      <c r="B27" s="20" t="s">
        <v>193</v>
      </c>
      <c r="C27" s="21" t="s">
        <v>194</v>
      </c>
      <c r="D27" s="22" t="s">
        <v>25</v>
      </c>
      <c r="E27" s="23">
        <v>19</v>
      </c>
      <c r="F27" s="23">
        <v>0</v>
      </c>
      <c r="G27" s="24">
        <f>E27*F27</f>
        <v>0</v>
      </c>
    </row>
    <row r="28" spans="1:7">
      <c r="A28" s="117"/>
      <c r="B28" s="118"/>
      <c r="C28" s="169" t="s">
        <v>195</v>
      </c>
      <c r="D28" s="170"/>
      <c r="E28" s="119">
        <v>19</v>
      </c>
      <c r="F28" s="120"/>
      <c r="G28" s="121"/>
    </row>
    <row r="29" spans="1:7">
      <c r="A29" s="19">
        <v>15</v>
      </c>
      <c r="B29" s="20" t="s">
        <v>128</v>
      </c>
      <c r="C29" s="21" t="s">
        <v>129</v>
      </c>
      <c r="D29" s="22" t="s">
        <v>25</v>
      </c>
      <c r="E29" s="23">
        <v>177</v>
      </c>
      <c r="F29" s="23">
        <v>0</v>
      </c>
      <c r="G29" s="24">
        <f>E29*F29</f>
        <v>0</v>
      </c>
    </row>
    <row r="30" spans="1:7" ht="13.5" customHeight="1">
      <c r="A30" s="25"/>
      <c r="B30" s="26" t="s">
        <v>34</v>
      </c>
      <c r="C30" s="27" t="str">
        <f>CONCATENATE(B26," ",C26)</f>
        <v>91 Doplňující práce na komunikaci</v>
      </c>
      <c r="D30" s="25"/>
      <c r="E30" s="28"/>
      <c r="F30" s="28"/>
      <c r="G30" s="29">
        <f>SUM(G26:G29)</f>
        <v>0</v>
      </c>
    </row>
    <row r="31" spans="1:7">
      <c r="A31" s="13" t="s">
        <v>17</v>
      </c>
      <c r="B31" s="14" t="s">
        <v>53</v>
      </c>
      <c r="C31" s="15" t="s">
        <v>54</v>
      </c>
      <c r="D31" s="16"/>
      <c r="E31" s="17"/>
      <c r="F31" s="17"/>
      <c r="G31" s="18"/>
    </row>
    <row r="32" spans="1:7" ht="12.75" customHeight="1">
      <c r="A32" s="19">
        <v>16</v>
      </c>
      <c r="B32" s="20" t="s">
        <v>55</v>
      </c>
      <c r="C32" s="21" t="s">
        <v>56</v>
      </c>
      <c r="D32" s="22" t="s">
        <v>40</v>
      </c>
      <c r="E32" s="23">
        <v>255.94800000000001</v>
      </c>
      <c r="F32" s="23">
        <v>0</v>
      </c>
      <c r="G32" s="24">
        <f>E32*F32</f>
        <v>0</v>
      </c>
    </row>
    <row r="33" spans="1:7">
      <c r="A33" s="19">
        <v>17</v>
      </c>
      <c r="B33" s="20" t="s">
        <v>57</v>
      </c>
      <c r="C33" s="21" t="s">
        <v>58</v>
      </c>
      <c r="D33" s="22" t="s">
        <v>40</v>
      </c>
      <c r="E33" s="23">
        <v>1279.74</v>
      </c>
      <c r="F33" s="23">
        <v>0</v>
      </c>
      <c r="G33" s="24">
        <f>E33*F33</f>
        <v>0</v>
      </c>
    </row>
    <row r="34" spans="1:7">
      <c r="A34" s="117"/>
      <c r="B34" s="118"/>
      <c r="C34" s="169" t="s">
        <v>220</v>
      </c>
      <c r="D34" s="170"/>
      <c r="E34" s="119">
        <v>1279.74</v>
      </c>
      <c r="F34" s="120"/>
      <c r="G34" s="121"/>
    </row>
    <row r="35" spans="1:7" ht="13.5" customHeight="1">
      <c r="A35" s="19">
        <v>18</v>
      </c>
      <c r="B35" s="20" t="s">
        <v>221</v>
      </c>
      <c r="C35" s="21" t="s">
        <v>222</v>
      </c>
      <c r="D35" s="22" t="s">
        <v>40</v>
      </c>
      <c r="E35" s="23">
        <v>42.5</v>
      </c>
      <c r="F35" s="23">
        <v>0</v>
      </c>
      <c r="G35" s="24">
        <f>E35*F35</f>
        <v>0</v>
      </c>
    </row>
    <row r="36" spans="1:7">
      <c r="A36" s="117"/>
      <c r="B36" s="118"/>
      <c r="C36" s="169" t="s">
        <v>223</v>
      </c>
      <c r="D36" s="170"/>
      <c r="E36" s="119">
        <v>42.5</v>
      </c>
      <c r="F36" s="120"/>
      <c r="G36" s="121"/>
    </row>
    <row r="37" spans="1:7">
      <c r="A37" s="25"/>
      <c r="B37" s="26" t="s">
        <v>34</v>
      </c>
      <c r="C37" s="27" t="str">
        <f>CONCATENATE(B31," ",C31)</f>
        <v>97 Prorážení otvorů</v>
      </c>
      <c r="D37" s="25"/>
      <c r="E37" s="28"/>
      <c r="F37" s="28"/>
      <c r="G37" s="29">
        <f>SUM(G31:G36)</f>
        <v>0</v>
      </c>
    </row>
    <row r="38" spans="1:7">
      <c r="A38" s="13" t="s">
        <v>17</v>
      </c>
      <c r="B38" s="14" t="s">
        <v>60</v>
      </c>
      <c r="C38" s="15" t="s">
        <v>61</v>
      </c>
      <c r="D38" s="16"/>
      <c r="E38" s="17"/>
      <c r="F38" s="17"/>
      <c r="G38" s="18"/>
    </row>
    <row r="39" spans="1:7">
      <c r="A39" s="19">
        <v>19</v>
      </c>
      <c r="B39" s="20" t="s">
        <v>196</v>
      </c>
      <c r="C39" s="21" t="s">
        <v>197</v>
      </c>
      <c r="D39" s="22" t="s">
        <v>40</v>
      </c>
      <c r="E39" s="23">
        <v>786.23320000000001</v>
      </c>
      <c r="F39" s="23">
        <v>0</v>
      </c>
      <c r="G39" s="24">
        <f>E39*F39</f>
        <v>0</v>
      </c>
    </row>
    <row r="40" spans="1:7">
      <c r="A40" s="25"/>
      <c r="B40" s="26" t="s">
        <v>34</v>
      </c>
      <c r="C40" s="27" t="str">
        <f>CONCATENATE(B38," ",C38)</f>
        <v>99 Staveništní přesun hmot</v>
      </c>
      <c r="D40" s="25"/>
      <c r="E40" s="28"/>
      <c r="F40" s="28"/>
      <c r="G40" s="29">
        <f>SUM(G38:G39)</f>
        <v>0</v>
      </c>
    </row>
    <row r="41" spans="1:7">
      <c r="A41" s="132"/>
      <c r="B41" s="133"/>
      <c r="C41" s="134"/>
      <c r="D41" s="135"/>
      <c r="E41" s="136"/>
      <c r="F41" s="136"/>
      <c r="G41" s="137"/>
    </row>
    <row r="42" spans="1:7">
      <c r="A42" s="123"/>
      <c r="B42" s="31" t="s">
        <v>62</v>
      </c>
      <c r="C42" s="30"/>
      <c r="D42" s="30"/>
      <c r="E42" s="30"/>
      <c r="F42" s="30"/>
      <c r="G42" s="32">
        <f>SUM(G40,G37,G30,G25,G13)</f>
        <v>0</v>
      </c>
    </row>
    <row r="43" spans="1:7">
      <c r="A43" s="138"/>
      <c r="B43" s="139"/>
      <c r="C43" s="171"/>
      <c r="D43" s="172"/>
      <c r="E43" s="149"/>
      <c r="F43" s="152"/>
      <c r="G43" s="150"/>
    </row>
    <row r="44" spans="1:7">
      <c r="A44" s="132"/>
      <c r="B44" s="133"/>
      <c r="C44" s="134"/>
      <c r="D44" s="135"/>
      <c r="E44" s="136"/>
      <c r="F44" s="136"/>
      <c r="G44" s="137"/>
    </row>
    <row r="45" spans="1:7" ht="12.75" customHeight="1">
      <c r="A45" s="132"/>
      <c r="B45" s="133"/>
      <c r="C45" s="134"/>
      <c r="D45" s="135"/>
      <c r="E45" s="136"/>
      <c r="F45" s="136"/>
      <c r="G45" s="137"/>
    </row>
    <row r="46" spans="1:7">
      <c r="A46" s="138"/>
      <c r="B46" s="139"/>
      <c r="C46" s="171"/>
      <c r="D46" s="172"/>
      <c r="E46" s="149"/>
      <c r="F46" s="152"/>
      <c r="G46" s="150"/>
    </row>
    <row r="47" spans="1:7">
      <c r="A47" s="146"/>
      <c r="B47" s="143"/>
      <c r="C47" s="124"/>
      <c r="D47" s="146"/>
      <c r="E47" s="151"/>
      <c r="F47" s="151"/>
      <c r="G47" s="145"/>
    </row>
    <row r="48" spans="1:7">
      <c r="A48" s="127"/>
      <c r="B48" s="128"/>
      <c r="C48" s="129"/>
      <c r="D48" s="146"/>
      <c r="E48" s="147"/>
      <c r="F48" s="147"/>
      <c r="G48" s="148"/>
    </row>
    <row r="49" spans="1:7">
      <c r="A49" s="132"/>
      <c r="B49" s="133"/>
      <c r="C49" s="134"/>
      <c r="D49" s="135"/>
      <c r="E49" s="136"/>
      <c r="F49" s="136"/>
      <c r="G49" s="137"/>
    </row>
    <row r="50" spans="1:7">
      <c r="A50" s="138"/>
      <c r="B50" s="139"/>
      <c r="C50" s="171"/>
      <c r="D50" s="172"/>
      <c r="E50" s="149"/>
      <c r="F50" s="152"/>
      <c r="G50" s="150"/>
    </row>
    <row r="51" spans="1:7">
      <c r="A51" s="132"/>
      <c r="B51" s="133"/>
      <c r="C51" s="134"/>
      <c r="D51" s="135"/>
      <c r="E51" s="136"/>
      <c r="F51" s="136"/>
      <c r="G51" s="137"/>
    </row>
    <row r="52" spans="1:7">
      <c r="A52" s="146"/>
      <c r="B52" s="143"/>
      <c r="C52" s="124"/>
      <c r="D52" s="146"/>
      <c r="E52" s="151"/>
      <c r="F52" s="151"/>
      <c r="G52" s="145"/>
    </row>
    <row r="53" spans="1:7">
      <c r="A53" s="127"/>
      <c r="B53" s="128"/>
      <c r="C53" s="129"/>
      <c r="D53" s="146"/>
      <c r="E53" s="147"/>
      <c r="F53" s="147"/>
      <c r="G53" s="148"/>
    </row>
    <row r="54" spans="1:7">
      <c r="A54" s="132"/>
      <c r="B54" s="133"/>
      <c r="C54" s="134"/>
      <c r="D54" s="135"/>
      <c r="E54" s="136"/>
      <c r="F54" s="136"/>
      <c r="G54" s="137"/>
    </row>
    <row r="55" spans="1:7">
      <c r="A55" s="138"/>
      <c r="B55" s="139"/>
      <c r="C55" s="171"/>
      <c r="D55" s="172"/>
      <c r="E55" s="149"/>
      <c r="F55" s="152"/>
      <c r="G55" s="150"/>
    </row>
    <row r="56" spans="1:7">
      <c r="A56" s="132"/>
      <c r="B56" s="133"/>
      <c r="C56" s="134"/>
      <c r="D56" s="135"/>
      <c r="E56" s="136"/>
      <c r="F56" s="136"/>
      <c r="G56" s="137"/>
    </row>
    <row r="57" spans="1:7">
      <c r="A57" s="138"/>
      <c r="B57" s="139"/>
      <c r="C57" s="171"/>
      <c r="D57" s="172"/>
      <c r="E57" s="149"/>
      <c r="F57" s="152"/>
      <c r="G57" s="150"/>
    </row>
    <row r="58" spans="1:7">
      <c r="A58" s="138"/>
      <c r="B58" s="139"/>
      <c r="C58" s="171"/>
      <c r="D58" s="172"/>
      <c r="E58" s="149"/>
      <c r="F58" s="152"/>
      <c r="G58" s="150"/>
    </row>
    <row r="59" spans="1:7">
      <c r="A59" s="132"/>
      <c r="B59" s="133"/>
      <c r="C59" s="134"/>
      <c r="D59" s="135"/>
      <c r="E59" s="136"/>
      <c r="F59" s="136"/>
      <c r="G59" s="137"/>
    </row>
    <row r="60" spans="1:7">
      <c r="A60" s="138"/>
      <c r="B60" s="139"/>
      <c r="C60" s="171"/>
      <c r="D60" s="172"/>
      <c r="E60" s="149"/>
      <c r="F60" s="152"/>
      <c r="G60" s="150"/>
    </row>
    <row r="61" spans="1:7">
      <c r="A61" s="146"/>
      <c r="B61" s="143"/>
      <c r="C61" s="124"/>
      <c r="D61" s="146"/>
      <c r="E61" s="151"/>
      <c r="F61" s="151"/>
      <c r="G61" s="145"/>
    </row>
    <row r="62" spans="1:7">
      <c r="A62" s="127"/>
      <c r="B62" s="128"/>
      <c r="C62" s="129"/>
      <c r="D62" s="146"/>
      <c r="E62" s="147"/>
      <c r="F62" s="147"/>
      <c r="G62" s="148"/>
    </row>
    <row r="63" spans="1:7">
      <c r="A63" s="132"/>
      <c r="B63" s="133"/>
      <c r="C63" s="134"/>
      <c r="D63" s="135"/>
      <c r="E63" s="136"/>
      <c r="F63" s="136"/>
      <c r="G63" s="137"/>
    </row>
    <row r="64" spans="1:7">
      <c r="A64" s="146"/>
      <c r="B64" s="143"/>
      <c r="C64" s="124"/>
      <c r="D64" s="146"/>
      <c r="E64" s="151"/>
      <c r="F64" s="151"/>
      <c r="G64" s="145"/>
    </row>
    <row r="65" spans="1:7">
      <c r="A65" s="132"/>
      <c r="B65" s="133"/>
      <c r="C65" s="134"/>
      <c r="D65" s="135"/>
      <c r="E65" s="136"/>
      <c r="F65" s="136"/>
      <c r="G65" s="137"/>
    </row>
    <row r="67" spans="1:7">
      <c r="A67" s="127"/>
    </row>
    <row r="68" spans="1:7">
      <c r="A68" s="132"/>
    </row>
    <row r="69" spans="1:7">
      <c r="A69" s="138"/>
      <c r="B69" s="139"/>
      <c r="C69" s="173"/>
      <c r="D69" s="174"/>
      <c r="E69" s="140"/>
      <c r="F69" s="141"/>
      <c r="G69" s="142"/>
    </row>
    <row r="70" spans="1:7">
      <c r="A70" s="132"/>
      <c r="B70" s="133"/>
      <c r="C70" s="134"/>
      <c r="D70" s="135"/>
      <c r="E70" s="136"/>
      <c r="F70" s="136"/>
      <c r="G70" s="137"/>
    </row>
    <row r="71" spans="1:7">
      <c r="A71" s="132"/>
      <c r="B71" s="133"/>
      <c r="C71" s="134"/>
      <c r="D71" s="135"/>
      <c r="E71" s="136"/>
      <c r="F71" s="136"/>
      <c r="G71" s="137"/>
    </row>
    <row r="72" spans="1:7">
      <c r="A72" s="138"/>
      <c r="B72" s="139"/>
      <c r="C72" s="173"/>
      <c r="D72" s="174"/>
      <c r="E72" s="140"/>
      <c r="F72" s="141"/>
      <c r="G72" s="142"/>
    </row>
    <row r="73" spans="1:7">
      <c r="A73" s="123"/>
      <c r="B73" s="143"/>
      <c r="C73" s="124"/>
      <c r="D73" s="123"/>
      <c r="E73" s="144"/>
      <c r="F73" s="144"/>
      <c r="G73" s="145"/>
    </row>
    <row r="74" spans="1:7">
      <c r="A74" s="127"/>
      <c r="B74" s="128"/>
      <c r="C74" s="129"/>
      <c r="D74" s="123"/>
      <c r="E74" s="130"/>
      <c r="F74" s="130"/>
      <c r="G74" s="131"/>
    </row>
    <row r="75" spans="1:7">
      <c r="A75" s="132"/>
      <c r="B75" s="133"/>
      <c r="C75" s="134"/>
      <c r="D75" s="135"/>
      <c r="E75" s="136"/>
      <c r="F75" s="136"/>
      <c r="G75" s="137"/>
    </row>
    <row r="76" spans="1:7">
      <c r="A76" s="138"/>
      <c r="B76" s="139"/>
      <c r="C76" s="173"/>
      <c r="D76" s="174"/>
      <c r="E76" s="140"/>
      <c r="F76" s="141"/>
      <c r="G76" s="142"/>
    </row>
    <row r="77" spans="1:7">
      <c r="A77" s="123"/>
      <c r="B77" s="143"/>
      <c r="C77" s="124"/>
      <c r="D77" s="123"/>
      <c r="E77" s="144"/>
      <c r="F77" s="144"/>
      <c r="G77" s="145"/>
    </row>
    <row r="78" spans="1:7">
      <c r="A78" s="127"/>
      <c r="B78" s="128"/>
      <c r="C78" s="129"/>
      <c r="D78" s="123"/>
      <c r="E78" s="130"/>
      <c r="F78" s="130"/>
      <c r="G78" s="131"/>
    </row>
    <row r="79" spans="1:7">
      <c r="A79" s="132"/>
      <c r="B79" s="133"/>
      <c r="C79" s="134"/>
      <c r="D79" s="135"/>
      <c r="E79" s="136"/>
      <c r="F79" s="136"/>
      <c r="G79" s="137"/>
    </row>
    <row r="80" spans="1:7">
      <c r="A80" s="138"/>
      <c r="B80" s="139"/>
      <c r="C80" s="173"/>
      <c r="D80" s="174"/>
      <c r="E80" s="140"/>
      <c r="F80" s="141"/>
      <c r="G80" s="142"/>
    </row>
    <row r="81" spans="1:7">
      <c r="A81" s="132"/>
      <c r="B81" s="133"/>
      <c r="C81" s="134"/>
      <c r="D81" s="135"/>
      <c r="E81" s="136"/>
      <c r="F81" s="136"/>
      <c r="G81" s="137"/>
    </row>
    <row r="82" spans="1:7">
      <c r="A82" s="132"/>
      <c r="B82" s="133"/>
      <c r="C82" s="134"/>
      <c r="D82" s="135"/>
      <c r="E82" s="136"/>
      <c r="F82" s="136"/>
      <c r="G82" s="137"/>
    </row>
    <row r="83" spans="1:7">
      <c r="A83" s="138"/>
      <c r="B83" s="139"/>
      <c r="C83" s="173"/>
      <c r="D83" s="174"/>
      <c r="E83" s="140"/>
      <c r="F83" s="141"/>
      <c r="G83" s="142"/>
    </row>
    <row r="84" spans="1:7">
      <c r="A84" s="132"/>
      <c r="B84" s="133"/>
      <c r="C84" s="134"/>
      <c r="D84" s="135"/>
      <c r="E84" s="136"/>
      <c r="F84" s="136"/>
      <c r="G84" s="137"/>
    </row>
    <row r="85" spans="1:7">
      <c r="A85" s="138"/>
      <c r="B85" s="139"/>
      <c r="C85" s="173"/>
      <c r="D85" s="174"/>
      <c r="E85" s="140"/>
      <c r="F85" s="141"/>
      <c r="G85" s="142"/>
    </row>
    <row r="86" spans="1:7">
      <c r="A86" s="132"/>
      <c r="B86" s="133"/>
      <c r="C86" s="134"/>
      <c r="D86" s="135"/>
      <c r="E86" s="136"/>
      <c r="F86" s="136"/>
      <c r="G86" s="137"/>
    </row>
    <row r="87" spans="1:7">
      <c r="A87" s="132"/>
      <c r="B87" s="133"/>
      <c r="C87" s="134"/>
      <c r="D87" s="135"/>
      <c r="E87" s="136"/>
      <c r="F87" s="136"/>
      <c r="G87" s="137"/>
    </row>
    <row r="88" spans="1:7">
      <c r="A88" s="138"/>
      <c r="B88" s="139"/>
      <c r="C88" s="173"/>
      <c r="D88" s="174"/>
      <c r="E88" s="140"/>
      <c r="F88" s="141"/>
      <c r="G88" s="142"/>
    </row>
    <row r="89" spans="1:7">
      <c r="A89" s="132"/>
      <c r="B89" s="133"/>
      <c r="C89" s="134"/>
      <c r="D89" s="135"/>
      <c r="E89" s="136"/>
      <c r="F89" s="136"/>
      <c r="G89" s="137"/>
    </row>
    <row r="90" spans="1:7">
      <c r="A90" s="138"/>
      <c r="B90" s="139"/>
      <c r="C90" s="173"/>
      <c r="D90" s="174"/>
      <c r="E90" s="140"/>
      <c r="F90" s="141"/>
      <c r="G90" s="142"/>
    </row>
    <row r="91" spans="1:7">
      <c r="A91" s="132"/>
      <c r="B91" s="133"/>
      <c r="C91" s="134"/>
      <c r="D91" s="135"/>
      <c r="E91" s="136"/>
      <c r="F91" s="136"/>
      <c r="G91" s="137"/>
    </row>
    <row r="92" spans="1:7">
      <c r="A92" s="132"/>
      <c r="B92" s="133"/>
      <c r="C92" s="134"/>
      <c r="D92" s="135"/>
      <c r="E92" s="136"/>
      <c r="F92" s="136"/>
      <c r="G92" s="137"/>
    </row>
    <row r="93" spans="1:7">
      <c r="A93" s="138"/>
      <c r="B93" s="139"/>
      <c r="C93" s="173"/>
      <c r="D93" s="174"/>
      <c r="E93" s="140"/>
      <c r="F93" s="141"/>
      <c r="G93" s="142"/>
    </row>
    <row r="94" spans="1:7">
      <c r="A94" s="132"/>
      <c r="B94" s="133"/>
      <c r="C94" s="134"/>
      <c r="D94" s="135"/>
      <c r="E94" s="136"/>
      <c r="F94" s="136"/>
      <c r="G94" s="137"/>
    </row>
    <row r="95" spans="1:7">
      <c r="A95" s="132"/>
      <c r="B95" s="133"/>
      <c r="C95" s="134"/>
      <c r="D95" s="135"/>
      <c r="E95" s="136"/>
      <c r="F95" s="136"/>
      <c r="G95" s="137"/>
    </row>
    <row r="96" spans="1:7">
      <c r="A96" s="132"/>
      <c r="B96" s="133"/>
      <c r="C96" s="134"/>
      <c r="D96" s="135"/>
      <c r="E96" s="136"/>
      <c r="F96" s="136"/>
      <c r="G96" s="137"/>
    </row>
    <row r="97" spans="1:7">
      <c r="A97" s="138"/>
      <c r="B97" s="139"/>
      <c r="C97" s="173"/>
      <c r="D97" s="174"/>
      <c r="E97" s="140"/>
      <c r="F97" s="141"/>
      <c r="G97" s="142"/>
    </row>
    <row r="98" spans="1:7">
      <c r="A98" s="132"/>
      <c r="B98" s="133"/>
      <c r="C98" s="134"/>
      <c r="D98" s="135"/>
      <c r="E98" s="136"/>
      <c r="F98" s="136"/>
      <c r="G98" s="137"/>
    </row>
    <row r="99" spans="1:7">
      <c r="A99" s="138"/>
      <c r="B99" s="139"/>
      <c r="C99" s="173"/>
      <c r="D99" s="174"/>
      <c r="E99" s="140"/>
      <c r="F99" s="141"/>
      <c r="G99" s="142"/>
    </row>
    <row r="100" spans="1:7">
      <c r="A100" s="132"/>
      <c r="B100" s="133"/>
      <c r="C100" s="134"/>
      <c r="D100" s="135"/>
      <c r="E100" s="136"/>
      <c r="F100" s="136"/>
      <c r="G100" s="137"/>
    </row>
    <row r="101" spans="1:7">
      <c r="A101" s="132"/>
      <c r="B101" s="133"/>
      <c r="C101" s="134"/>
      <c r="D101" s="135"/>
      <c r="E101" s="136"/>
      <c r="F101" s="136"/>
      <c r="G101" s="137"/>
    </row>
    <row r="102" spans="1:7">
      <c r="A102" s="132"/>
      <c r="B102" s="133"/>
      <c r="C102" s="134"/>
      <c r="D102" s="135"/>
      <c r="E102" s="136"/>
      <c r="F102" s="136"/>
      <c r="G102" s="137"/>
    </row>
    <row r="103" spans="1:7">
      <c r="A103" s="132"/>
      <c r="B103" s="133"/>
      <c r="C103" s="134"/>
      <c r="D103" s="135"/>
      <c r="E103" s="136"/>
      <c r="F103" s="136"/>
      <c r="G103" s="137"/>
    </row>
    <row r="104" spans="1:7">
      <c r="A104" s="132"/>
      <c r="B104" s="133"/>
      <c r="C104" s="134"/>
      <c r="D104" s="135"/>
      <c r="E104" s="136"/>
      <c r="F104" s="136"/>
      <c r="G104" s="137"/>
    </row>
    <row r="105" spans="1:7">
      <c r="A105" s="132"/>
      <c r="B105" s="133"/>
      <c r="C105" s="134"/>
      <c r="D105" s="135"/>
      <c r="E105" s="136"/>
      <c r="F105" s="136"/>
      <c r="G105" s="137"/>
    </row>
    <row r="106" spans="1:7">
      <c r="A106" s="123"/>
      <c r="B106" s="143"/>
      <c r="C106" s="124"/>
      <c r="D106" s="123"/>
      <c r="E106" s="144"/>
      <c r="F106" s="144"/>
      <c r="G106" s="145"/>
    </row>
    <row r="107" spans="1:7">
      <c r="A107" s="127"/>
      <c r="B107" s="128"/>
      <c r="C107" s="129"/>
      <c r="D107" s="123"/>
      <c r="E107" s="130"/>
      <c r="F107" s="130"/>
      <c r="G107" s="131"/>
    </row>
    <row r="108" spans="1:7">
      <c r="A108" s="132"/>
      <c r="B108" s="133"/>
      <c r="C108" s="134"/>
      <c r="D108" s="135"/>
      <c r="E108" s="136"/>
      <c r="F108" s="136"/>
      <c r="G108" s="137"/>
    </row>
    <row r="109" spans="1:7">
      <c r="A109" s="132"/>
      <c r="B109" s="133"/>
      <c r="C109" s="134"/>
      <c r="D109" s="135"/>
      <c r="E109" s="136"/>
      <c r="F109" s="136"/>
      <c r="G109" s="137"/>
    </row>
    <row r="110" spans="1:7">
      <c r="A110" s="132"/>
      <c r="B110" s="133"/>
      <c r="C110" s="134"/>
      <c r="D110" s="135"/>
      <c r="E110" s="136"/>
      <c r="F110" s="136"/>
      <c r="G110" s="137"/>
    </row>
    <row r="111" spans="1:7">
      <c r="A111" s="132"/>
      <c r="B111" s="133"/>
      <c r="C111" s="134"/>
      <c r="D111" s="135"/>
      <c r="E111" s="136"/>
      <c r="F111" s="136"/>
      <c r="G111" s="137"/>
    </row>
    <row r="112" spans="1:7">
      <c r="A112" s="132"/>
      <c r="B112" s="133"/>
      <c r="C112" s="134"/>
      <c r="D112" s="135"/>
      <c r="E112" s="136"/>
      <c r="F112" s="136"/>
      <c r="G112" s="137"/>
    </row>
    <row r="113" spans="1:7">
      <c r="A113" s="132"/>
      <c r="B113" s="133"/>
      <c r="C113" s="134"/>
      <c r="D113" s="135"/>
      <c r="E113" s="136"/>
      <c r="F113" s="136"/>
      <c r="G113" s="137"/>
    </row>
    <row r="114" spans="1:7">
      <c r="A114" s="123"/>
      <c r="B114" s="143"/>
      <c r="C114" s="124"/>
      <c r="D114" s="123"/>
      <c r="E114" s="144"/>
      <c r="F114" s="144"/>
      <c r="G114" s="145"/>
    </row>
    <row r="115" spans="1:7">
      <c r="A115" s="127"/>
      <c r="B115" s="128"/>
      <c r="C115" s="129"/>
      <c r="D115" s="123"/>
      <c r="E115" s="130"/>
      <c r="F115" s="130"/>
      <c r="G115" s="131"/>
    </row>
    <row r="116" spans="1:7">
      <c r="A116" s="132"/>
      <c r="B116" s="133"/>
      <c r="C116" s="134"/>
      <c r="D116" s="135"/>
      <c r="E116" s="136"/>
      <c r="F116" s="136"/>
      <c r="G116" s="137"/>
    </row>
    <row r="117" spans="1:7">
      <c r="A117" s="132"/>
      <c r="B117" s="133"/>
      <c r="C117" s="134"/>
      <c r="D117" s="135"/>
      <c r="E117" s="136"/>
      <c r="F117" s="136"/>
      <c r="G117" s="137"/>
    </row>
    <row r="118" spans="1:7">
      <c r="A118" s="132"/>
      <c r="B118" s="133"/>
      <c r="C118" s="134"/>
      <c r="D118" s="135"/>
      <c r="E118" s="136"/>
      <c r="F118" s="136"/>
      <c r="G118" s="137"/>
    </row>
    <row r="119" spans="1:7">
      <c r="A119" s="132"/>
      <c r="B119" s="133"/>
      <c r="C119" s="134"/>
      <c r="D119" s="135"/>
      <c r="E119" s="136"/>
      <c r="F119" s="136"/>
      <c r="G119" s="137"/>
    </row>
    <row r="120" spans="1:7">
      <c r="A120" s="138"/>
      <c r="B120" s="139"/>
      <c r="C120" s="173"/>
      <c r="D120" s="174"/>
      <c r="E120" s="140"/>
      <c r="F120" s="141"/>
      <c r="G120" s="142"/>
    </row>
    <row r="121" spans="1:7">
      <c r="A121" s="132"/>
      <c r="B121" s="133"/>
      <c r="C121" s="134"/>
      <c r="D121" s="135"/>
      <c r="E121" s="136"/>
      <c r="F121" s="136"/>
      <c r="G121" s="137"/>
    </row>
    <row r="122" spans="1:7">
      <c r="A122" s="132"/>
      <c r="B122" s="133"/>
      <c r="C122" s="134"/>
      <c r="D122" s="135"/>
      <c r="E122" s="136"/>
      <c r="F122" s="136"/>
      <c r="G122" s="137"/>
    </row>
    <row r="123" spans="1:7">
      <c r="A123" s="132"/>
      <c r="B123" s="133"/>
      <c r="C123" s="134"/>
      <c r="D123" s="135"/>
      <c r="E123" s="136"/>
      <c r="F123" s="136"/>
      <c r="G123" s="137"/>
    </row>
    <row r="124" spans="1:7">
      <c r="A124" s="132"/>
      <c r="B124" s="133"/>
      <c r="C124" s="134"/>
      <c r="D124" s="135"/>
      <c r="E124" s="136"/>
      <c r="F124" s="136"/>
      <c r="G124" s="137"/>
    </row>
    <row r="125" spans="1:7">
      <c r="A125" s="132"/>
      <c r="B125" s="133"/>
      <c r="C125" s="134"/>
      <c r="D125" s="135"/>
      <c r="E125" s="136"/>
      <c r="F125" s="136"/>
      <c r="G125" s="137"/>
    </row>
    <row r="126" spans="1:7">
      <c r="A126" s="132"/>
      <c r="B126" s="133"/>
      <c r="C126" s="134"/>
      <c r="D126" s="135"/>
      <c r="E126" s="136"/>
      <c r="F126" s="136"/>
      <c r="G126" s="137"/>
    </row>
    <row r="127" spans="1:7">
      <c r="A127" s="132"/>
      <c r="B127" s="133"/>
      <c r="C127" s="134"/>
      <c r="D127" s="135"/>
      <c r="E127" s="136"/>
      <c r="F127" s="136"/>
      <c r="G127" s="137"/>
    </row>
    <row r="128" spans="1:7">
      <c r="A128" s="132"/>
      <c r="B128" s="133"/>
      <c r="C128" s="134"/>
      <c r="D128" s="135"/>
      <c r="E128" s="136"/>
      <c r="F128" s="136"/>
      <c r="G128" s="137"/>
    </row>
    <row r="129" spans="1:7">
      <c r="A129" s="132"/>
      <c r="B129" s="133"/>
      <c r="C129" s="134"/>
      <c r="D129" s="135"/>
      <c r="E129" s="136"/>
      <c r="F129" s="136"/>
      <c r="G129" s="137"/>
    </row>
    <row r="130" spans="1:7">
      <c r="A130" s="132"/>
      <c r="B130" s="133"/>
      <c r="C130" s="134"/>
      <c r="D130" s="135"/>
      <c r="E130" s="136"/>
      <c r="F130" s="136"/>
      <c r="G130" s="137"/>
    </row>
    <row r="131" spans="1:7">
      <c r="A131" s="123"/>
      <c r="B131" s="143"/>
      <c r="C131" s="124"/>
      <c r="D131" s="123"/>
      <c r="E131" s="144"/>
      <c r="F131" s="144"/>
      <c r="G131" s="145"/>
    </row>
    <row r="132" spans="1:7">
      <c r="A132" s="127"/>
      <c r="B132" s="128"/>
      <c r="C132" s="129"/>
      <c r="D132" s="123"/>
      <c r="E132" s="130"/>
      <c r="F132" s="130"/>
      <c r="G132" s="131"/>
    </row>
    <row r="133" spans="1:7">
      <c r="A133" s="132"/>
      <c r="B133" s="133"/>
      <c r="C133" s="134"/>
      <c r="D133" s="135"/>
      <c r="E133" s="136"/>
      <c r="F133" s="136"/>
      <c r="G133" s="137"/>
    </row>
    <row r="134" spans="1:7">
      <c r="A134" s="132"/>
      <c r="B134" s="133"/>
      <c r="C134" s="134"/>
      <c r="D134" s="135"/>
      <c r="E134" s="136"/>
      <c r="F134" s="136"/>
      <c r="G134" s="137"/>
    </row>
    <row r="135" spans="1:7">
      <c r="A135" s="138"/>
      <c r="B135" s="139"/>
      <c r="C135" s="173"/>
      <c r="D135" s="174"/>
      <c r="E135" s="140"/>
      <c r="F135" s="141"/>
      <c r="G135" s="142"/>
    </row>
    <row r="136" spans="1:7">
      <c r="A136" s="123"/>
      <c r="B136" s="143"/>
      <c r="C136" s="124"/>
      <c r="D136" s="123"/>
      <c r="E136" s="144"/>
      <c r="F136" s="144"/>
      <c r="G136" s="145"/>
    </row>
    <row r="137" spans="1:7">
      <c r="A137" s="127"/>
      <c r="B137" s="128"/>
      <c r="C137" s="129"/>
      <c r="D137" s="123"/>
      <c r="E137" s="130"/>
      <c r="F137" s="130"/>
      <c r="G137" s="131"/>
    </row>
    <row r="138" spans="1:7">
      <c r="A138" s="132"/>
      <c r="B138" s="133"/>
      <c r="C138" s="134"/>
      <c r="D138" s="135"/>
      <c r="E138" s="136"/>
      <c r="F138" s="136"/>
      <c r="G138" s="137"/>
    </row>
    <row r="139" spans="1:7">
      <c r="A139" s="132"/>
      <c r="B139" s="133"/>
      <c r="C139" s="134"/>
      <c r="D139" s="135"/>
      <c r="E139" s="136"/>
      <c r="F139" s="136"/>
      <c r="G139" s="137"/>
    </row>
    <row r="140" spans="1:7">
      <c r="A140" s="123"/>
      <c r="B140" s="143"/>
      <c r="C140" s="124"/>
      <c r="D140" s="123"/>
      <c r="E140" s="144"/>
      <c r="F140" s="144"/>
      <c r="G140" s="145"/>
    </row>
    <row r="141" spans="1:7">
      <c r="A141" s="127"/>
      <c r="B141" s="128"/>
      <c r="C141" s="129"/>
      <c r="D141" s="123"/>
      <c r="E141" s="130"/>
      <c r="F141" s="130"/>
      <c r="G141" s="131"/>
    </row>
    <row r="142" spans="1:7">
      <c r="A142" s="132"/>
      <c r="B142" s="133"/>
      <c r="C142" s="134"/>
      <c r="D142" s="135"/>
      <c r="E142" s="136"/>
      <c r="F142" s="136"/>
      <c r="G142" s="137"/>
    </row>
    <row r="143" spans="1:7">
      <c r="A143" s="132"/>
      <c r="B143" s="133"/>
      <c r="C143" s="134"/>
      <c r="D143" s="135"/>
      <c r="E143" s="136"/>
      <c r="F143" s="136"/>
      <c r="G143" s="137"/>
    </row>
    <row r="144" spans="1:7">
      <c r="A144" s="132"/>
      <c r="B144" s="133"/>
      <c r="C144" s="134"/>
      <c r="D144" s="135"/>
      <c r="E144" s="136"/>
      <c r="F144" s="136"/>
      <c r="G144" s="137"/>
    </row>
    <row r="145" spans="1:7">
      <c r="A145" s="138"/>
      <c r="B145" s="139"/>
      <c r="C145" s="173"/>
      <c r="D145" s="174"/>
      <c r="E145" s="140"/>
      <c r="F145" s="141"/>
      <c r="G145" s="142"/>
    </row>
    <row r="146" spans="1:7">
      <c r="A146" s="132"/>
      <c r="B146" s="133"/>
      <c r="C146" s="134"/>
      <c r="D146" s="135"/>
      <c r="E146" s="136"/>
      <c r="F146" s="136"/>
      <c r="G146" s="137"/>
    </row>
    <row r="147" spans="1:7">
      <c r="A147" s="123"/>
      <c r="B147" s="143"/>
      <c r="C147" s="124"/>
      <c r="D147" s="123"/>
      <c r="E147" s="144"/>
      <c r="F147" s="144"/>
      <c r="G147" s="145"/>
    </row>
    <row r="148" spans="1:7">
      <c r="A148" s="127"/>
      <c r="B148" s="128"/>
      <c r="C148" s="129"/>
      <c r="D148" s="123"/>
      <c r="E148" s="130"/>
      <c r="F148" s="130"/>
      <c r="G148" s="131"/>
    </row>
    <row r="149" spans="1:7">
      <c r="A149" s="132"/>
      <c r="B149" s="133"/>
      <c r="C149" s="134"/>
      <c r="D149" s="135"/>
      <c r="E149" s="136"/>
      <c r="F149" s="136"/>
      <c r="G149" s="137"/>
    </row>
    <row r="150" spans="1:7">
      <c r="A150" s="123"/>
      <c r="B150" s="143"/>
      <c r="C150" s="124"/>
      <c r="D150" s="123"/>
      <c r="E150" s="144"/>
      <c r="F150" s="144"/>
      <c r="G150" s="145"/>
    </row>
    <row r="151" spans="1:7">
      <c r="A151" s="127"/>
      <c r="B151" s="128"/>
      <c r="C151" s="129"/>
      <c r="D151" s="123"/>
      <c r="E151" s="130"/>
      <c r="F151" s="130"/>
      <c r="G151" s="131"/>
    </row>
    <row r="152" spans="1:7">
      <c r="A152" s="132"/>
      <c r="B152" s="133"/>
      <c r="C152" s="134"/>
      <c r="D152" s="135"/>
      <c r="E152" s="136"/>
      <c r="F152" s="136"/>
      <c r="G152" s="137"/>
    </row>
    <row r="153" spans="1:7">
      <c r="A153" s="138"/>
      <c r="B153" s="139"/>
      <c r="C153" s="173"/>
      <c r="D153" s="174"/>
      <c r="E153" s="140"/>
      <c r="F153" s="141"/>
      <c r="G153" s="142"/>
    </row>
    <row r="154" spans="1:7">
      <c r="A154" s="123"/>
      <c r="B154" s="143"/>
      <c r="C154" s="124"/>
      <c r="D154" s="123"/>
      <c r="E154" s="144"/>
      <c r="F154" s="144"/>
      <c r="G154" s="145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30"/>
    </row>
  </sheetData>
  <mergeCells count="34">
    <mergeCell ref="C153:D153"/>
    <mergeCell ref="A1:B1"/>
    <mergeCell ref="A2:B2"/>
    <mergeCell ref="E2:G2"/>
    <mergeCell ref="C97:D97"/>
    <mergeCell ref="C99:D99"/>
    <mergeCell ref="C120:D120"/>
    <mergeCell ref="C135:D135"/>
    <mergeCell ref="C145:D145"/>
    <mergeCell ref="C83:D83"/>
    <mergeCell ref="C85:D85"/>
    <mergeCell ref="C88:D88"/>
    <mergeCell ref="C90:D90"/>
    <mergeCell ref="C93:D93"/>
    <mergeCell ref="C69:D69"/>
    <mergeCell ref="C76:D76"/>
    <mergeCell ref="C46:D46"/>
    <mergeCell ref="C72:D72"/>
    <mergeCell ref="C80:D80"/>
    <mergeCell ref="C50:D50"/>
    <mergeCell ref="C55:D55"/>
    <mergeCell ref="C57:D57"/>
    <mergeCell ref="C58:D58"/>
    <mergeCell ref="C60:D60"/>
    <mergeCell ref="C18:D18"/>
    <mergeCell ref="C43:D43"/>
    <mergeCell ref="C28:D28"/>
    <mergeCell ref="C34:D34"/>
    <mergeCell ref="C36:D36"/>
    <mergeCell ref="A3:B3"/>
    <mergeCell ref="A4:B4"/>
    <mergeCell ref="E4:G4"/>
    <mergeCell ref="C9:D9"/>
    <mergeCell ref="C16:D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6"/>
  <sheetViews>
    <sheetView topLeftCell="A46" workbookViewId="0">
      <selection activeCell="F87" sqref="F87"/>
    </sheetView>
  </sheetViews>
  <sheetFormatPr defaultRowHeight="12.75"/>
  <cols>
    <col min="1" max="1" width="3.85546875" customWidth="1"/>
    <col min="2" max="2" width="12" customWidth="1"/>
    <col min="3" max="3" width="40.42578125" customWidth="1"/>
    <col min="4" max="4" width="5.5703125" customWidth="1"/>
    <col min="5" max="5" width="8.5703125" customWidth="1"/>
    <col min="6" max="6" width="9.85546875" customWidth="1"/>
    <col min="7" max="7" width="13.85546875" customWidth="1"/>
  </cols>
  <sheetData>
    <row r="1" spans="1:7" ht="13.5" thickTop="1">
      <c r="A1" s="175" t="s">
        <v>1</v>
      </c>
      <c r="B1" s="176"/>
      <c r="C1" s="2" t="s">
        <v>160</v>
      </c>
      <c r="D1" s="3"/>
      <c r="E1" s="4"/>
      <c r="F1" s="5"/>
      <c r="G1" s="6"/>
    </row>
    <row r="2" spans="1:7" ht="13.5" thickBot="1">
      <c r="A2" s="177" t="s">
        <v>9</v>
      </c>
      <c r="B2" s="178"/>
      <c r="C2" s="7" t="s">
        <v>161</v>
      </c>
      <c r="D2" s="8"/>
      <c r="E2" s="179"/>
      <c r="F2" s="179"/>
      <c r="G2" s="180"/>
    </row>
    <row r="3" spans="1:7" ht="13.5" thickTop="1">
      <c r="A3" s="153"/>
      <c r="B3" s="154"/>
      <c r="C3" s="154"/>
      <c r="D3" s="1"/>
      <c r="E3" s="155"/>
      <c r="F3" s="1"/>
      <c r="G3" s="156"/>
    </row>
    <row r="4" spans="1:7">
      <c r="A4" s="9" t="s">
        <v>10</v>
      </c>
      <c r="B4" s="10" t="s">
        <v>11</v>
      </c>
      <c r="C4" s="10" t="s">
        <v>12</v>
      </c>
      <c r="D4" s="10" t="s">
        <v>13</v>
      </c>
      <c r="E4" s="11" t="s">
        <v>14</v>
      </c>
      <c r="F4" s="10" t="s">
        <v>15</v>
      </c>
      <c r="G4" s="12" t="s">
        <v>16</v>
      </c>
    </row>
    <row r="5" spans="1:7">
      <c r="A5" s="13" t="s">
        <v>17</v>
      </c>
      <c r="B5" s="14" t="s">
        <v>18</v>
      </c>
      <c r="C5" s="15" t="s">
        <v>19</v>
      </c>
      <c r="D5" s="16"/>
      <c r="E5" s="17"/>
      <c r="F5" s="17"/>
      <c r="G5" s="18"/>
    </row>
    <row r="6" spans="1:7">
      <c r="A6" s="19">
        <v>1</v>
      </c>
      <c r="B6" s="20" t="s">
        <v>20</v>
      </c>
      <c r="C6" s="21" t="s">
        <v>21</v>
      </c>
      <c r="D6" s="22" t="s">
        <v>22</v>
      </c>
      <c r="E6" s="23">
        <v>996</v>
      </c>
      <c r="F6" s="23">
        <v>0</v>
      </c>
      <c r="G6" s="24">
        <f>E6*F6</f>
        <v>0</v>
      </c>
    </row>
    <row r="7" spans="1:7">
      <c r="A7" s="117"/>
      <c r="B7" s="118"/>
      <c r="C7" s="169" t="s">
        <v>228</v>
      </c>
      <c r="D7" s="170"/>
      <c r="E7" s="119">
        <v>888</v>
      </c>
      <c r="F7" s="120"/>
      <c r="G7" s="121"/>
    </row>
    <row r="8" spans="1:7">
      <c r="A8" s="117"/>
      <c r="B8" s="118"/>
      <c r="C8" s="169" t="s">
        <v>229</v>
      </c>
      <c r="D8" s="170"/>
      <c r="E8" s="119">
        <v>108</v>
      </c>
      <c r="F8" s="120"/>
      <c r="G8" s="121"/>
    </row>
    <row r="9" spans="1:7">
      <c r="A9" s="19">
        <v>2</v>
      </c>
      <c r="B9" s="20" t="s">
        <v>198</v>
      </c>
      <c r="C9" s="21" t="s">
        <v>199</v>
      </c>
      <c r="D9" s="22" t="s">
        <v>22</v>
      </c>
      <c r="E9" s="23">
        <v>34</v>
      </c>
      <c r="F9" s="23">
        <v>0</v>
      </c>
      <c r="G9" s="24">
        <f>E9*F9</f>
        <v>0</v>
      </c>
    </row>
    <row r="10" spans="1:7">
      <c r="A10" s="19">
        <v>3</v>
      </c>
      <c r="B10" s="20" t="s">
        <v>23</v>
      </c>
      <c r="C10" s="21" t="s">
        <v>24</v>
      </c>
      <c r="D10" s="22" t="s">
        <v>25</v>
      </c>
      <c r="E10" s="23">
        <v>378</v>
      </c>
      <c r="F10" s="23">
        <v>0</v>
      </c>
      <c r="G10" s="24">
        <f>E10*F10</f>
        <v>0</v>
      </c>
    </row>
    <row r="11" spans="1:7">
      <c r="A11" s="19">
        <v>4</v>
      </c>
      <c r="B11" s="20" t="s">
        <v>167</v>
      </c>
      <c r="C11" s="21" t="s">
        <v>168</v>
      </c>
      <c r="D11" s="22" t="s">
        <v>27</v>
      </c>
      <c r="E11" s="23">
        <v>2.4</v>
      </c>
      <c r="F11" s="23">
        <v>0</v>
      </c>
      <c r="G11" s="24">
        <f>E11*F11</f>
        <v>0</v>
      </c>
    </row>
    <row r="12" spans="1:7">
      <c r="A12" s="117"/>
      <c r="B12" s="118"/>
      <c r="C12" s="169" t="s">
        <v>169</v>
      </c>
      <c r="D12" s="170"/>
      <c r="E12" s="119">
        <v>2.4</v>
      </c>
      <c r="F12" s="120"/>
      <c r="G12" s="121"/>
    </row>
    <row r="13" spans="1:7">
      <c r="A13" s="19">
        <v>5</v>
      </c>
      <c r="B13" s="20" t="s">
        <v>165</v>
      </c>
      <c r="C13" s="21" t="s">
        <v>166</v>
      </c>
      <c r="D13" s="22" t="s">
        <v>27</v>
      </c>
      <c r="E13" s="23">
        <v>185</v>
      </c>
      <c r="F13" s="23">
        <v>0</v>
      </c>
      <c r="G13" s="24">
        <f>E13*F13</f>
        <v>0</v>
      </c>
    </row>
    <row r="14" spans="1:7">
      <c r="A14" s="117"/>
      <c r="B14" s="118"/>
      <c r="C14" s="169" t="s">
        <v>224</v>
      </c>
      <c r="D14" s="170"/>
      <c r="E14" s="119">
        <v>185</v>
      </c>
      <c r="F14" s="120"/>
      <c r="G14" s="121"/>
    </row>
    <row r="15" spans="1:7">
      <c r="A15" s="19">
        <v>6</v>
      </c>
      <c r="B15" s="20" t="s">
        <v>131</v>
      </c>
      <c r="C15" s="21" t="s">
        <v>132</v>
      </c>
      <c r="D15" s="22" t="s">
        <v>27</v>
      </c>
      <c r="E15" s="23">
        <v>1.5</v>
      </c>
      <c r="F15" s="23">
        <v>0</v>
      </c>
      <c r="G15" s="24">
        <f>E15*F15</f>
        <v>0</v>
      </c>
    </row>
    <row r="16" spans="1:7">
      <c r="A16" s="117"/>
      <c r="B16" s="118"/>
      <c r="C16" s="169" t="s">
        <v>170</v>
      </c>
      <c r="D16" s="170"/>
      <c r="E16" s="119">
        <v>1.5</v>
      </c>
      <c r="F16" s="120"/>
      <c r="G16" s="121"/>
    </row>
    <row r="17" spans="1:7">
      <c r="A17" s="19">
        <v>7</v>
      </c>
      <c r="B17" s="20" t="s">
        <v>133</v>
      </c>
      <c r="C17" s="21" t="s">
        <v>134</v>
      </c>
      <c r="D17" s="22" t="s">
        <v>27</v>
      </c>
      <c r="E17" s="23">
        <v>2.4</v>
      </c>
      <c r="F17" s="23">
        <v>0</v>
      </c>
      <c r="G17" s="24">
        <f>E17*F17</f>
        <v>0</v>
      </c>
    </row>
    <row r="18" spans="1:7">
      <c r="A18" s="117"/>
      <c r="B18" s="118"/>
      <c r="C18" s="169" t="s">
        <v>171</v>
      </c>
      <c r="D18" s="170"/>
      <c r="E18" s="119">
        <v>2.4</v>
      </c>
      <c r="F18" s="120"/>
      <c r="G18" s="121"/>
    </row>
    <row r="19" spans="1:7">
      <c r="A19" s="19">
        <v>8</v>
      </c>
      <c r="B19" s="20" t="s">
        <v>30</v>
      </c>
      <c r="C19" s="21" t="s">
        <v>31</v>
      </c>
      <c r="D19" s="22" t="s">
        <v>27</v>
      </c>
      <c r="E19" s="23">
        <v>15.3</v>
      </c>
      <c r="F19" s="23">
        <v>0</v>
      </c>
      <c r="G19" s="24">
        <f>E19*F19</f>
        <v>0</v>
      </c>
    </row>
    <row r="20" spans="1:7">
      <c r="A20" s="117"/>
      <c r="B20" s="118"/>
      <c r="C20" s="169" t="s">
        <v>172</v>
      </c>
      <c r="D20" s="170"/>
      <c r="E20" s="119">
        <v>15.3</v>
      </c>
      <c r="F20" s="120"/>
      <c r="G20" s="121"/>
    </row>
    <row r="21" spans="1:7">
      <c r="A21" s="19">
        <v>9</v>
      </c>
      <c r="B21" s="20" t="s">
        <v>28</v>
      </c>
      <c r="C21" s="21" t="s">
        <v>29</v>
      </c>
      <c r="D21" s="22" t="s">
        <v>27</v>
      </c>
      <c r="E21" s="23">
        <v>188.9</v>
      </c>
      <c r="F21" s="23">
        <v>0</v>
      </c>
      <c r="G21" s="24">
        <f>E21*F21</f>
        <v>0</v>
      </c>
    </row>
    <row r="22" spans="1:7">
      <c r="A22" s="117"/>
      <c r="B22" s="118"/>
      <c r="C22" s="169" t="s">
        <v>225</v>
      </c>
      <c r="D22" s="170"/>
      <c r="E22" s="119">
        <v>188.9</v>
      </c>
      <c r="F22" s="120"/>
      <c r="G22" s="121"/>
    </row>
    <row r="23" spans="1:7">
      <c r="A23" s="19">
        <v>10</v>
      </c>
      <c r="B23" s="20" t="s">
        <v>122</v>
      </c>
      <c r="C23" s="21" t="s">
        <v>123</v>
      </c>
      <c r="D23" s="22" t="s">
        <v>27</v>
      </c>
      <c r="E23" s="23">
        <v>188.9</v>
      </c>
      <c r="F23" s="23">
        <v>0</v>
      </c>
      <c r="G23" s="24">
        <f>E23*F23</f>
        <v>0</v>
      </c>
    </row>
    <row r="24" spans="1:7">
      <c r="A24" s="19">
        <v>11</v>
      </c>
      <c r="B24" s="20" t="s">
        <v>124</v>
      </c>
      <c r="C24" s="21" t="s">
        <v>125</v>
      </c>
      <c r="D24" s="22" t="s">
        <v>27</v>
      </c>
      <c r="E24" s="23">
        <v>15.3</v>
      </c>
      <c r="F24" s="23">
        <v>0</v>
      </c>
      <c r="G24" s="24">
        <f>E24*F24</f>
        <v>0</v>
      </c>
    </row>
    <row r="25" spans="1:7">
      <c r="A25" s="25"/>
      <c r="B25" s="26" t="s">
        <v>34</v>
      </c>
      <c r="C25" s="27" t="str">
        <f>CONCATENATE(B5," ",C5)</f>
        <v>1 Zemní práce</v>
      </c>
      <c r="D25" s="25"/>
      <c r="E25" s="28"/>
      <c r="F25" s="28"/>
      <c r="G25" s="29">
        <f>SUM(G5:G24)</f>
        <v>0</v>
      </c>
    </row>
    <row r="26" spans="1:7">
      <c r="A26" s="13" t="s">
        <v>17</v>
      </c>
      <c r="B26" s="14" t="s">
        <v>36</v>
      </c>
      <c r="C26" s="15" t="s">
        <v>37</v>
      </c>
      <c r="D26" s="16"/>
      <c r="E26" s="17"/>
      <c r="F26" s="17"/>
      <c r="G26" s="18"/>
    </row>
    <row r="27" spans="1:7">
      <c r="A27" s="19">
        <v>12</v>
      </c>
      <c r="B27" s="20" t="s">
        <v>173</v>
      </c>
      <c r="C27" s="21" t="s">
        <v>174</v>
      </c>
      <c r="D27" s="22" t="s">
        <v>27</v>
      </c>
      <c r="E27" s="23">
        <v>0.7</v>
      </c>
      <c r="F27" s="23">
        <v>0</v>
      </c>
      <c r="G27" s="24">
        <f>E27*F27</f>
        <v>0</v>
      </c>
    </row>
    <row r="28" spans="1:7">
      <c r="A28" s="117"/>
      <c r="B28" s="118"/>
      <c r="C28" s="169" t="s">
        <v>175</v>
      </c>
      <c r="D28" s="170"/>
      <c r="E28" s="119">
        <v>0.7</v>
      </c>
      <c r="F28" s="120"/>
      <c r="G28" s="121"/>
    </row>
    <row r="29" spans="1:7">
      <c r="A29" s="19">
        <v>13</v>
      </c>
      <c r="B29" s="20" t="s">
        <v>126</v>
      </c>
      <c r="C29" s="21" t="s">
        <v>127</v>
      </c>
      <c r="D29" s="22" t="s">
        <v>27</v>
      </c>
      <c r="E29" s="23">
        <v>0.7</v>
      </c>
      <c r="F29" s="23">
        <v>0</v>
      </c>
      <c r="G29" s="24">
        <f>E29*F29</f>
        <v>0</v>
      </c>
    </row>
    <row r="30" spans="1:7">
      <c r="A30" s="25"/>
      <c r="B30" s="26" t="s">
        <v>34</v>
      </c>
      <c r="C30" s="27" t="str">
        <f>CONCATENATE(B26," ",C26)</f>
        <v>4 Vodorovné konstrukce</v>
      </c>
      <c r="D30" s="25"/>
      <c r="E30" s="28"/>
      <c r="F30" s="28"/>
      <c r="G30" s="29">
        <f>SUM(G26:G29)</f>
        <v>0</v>
      </c>
    </row>
    <row r="31" spans="1:7">
      <c r="A31" s="13" t="s">
        <v>17</v>
      </c>
      <c r="B31" s="14" t="s">
        <v>38</v>
      </c>
      <c r="C31" s="15" t="s">
        <v>39</v>
      </c>
      <c r="D31" s="16"/>
      <c r="E31" s="17"/>
      <c r="F31" s="17"/>
      <c r="G31" s="18"/>
    </row>
    <row r="32" spans="1:7">
      <c r="A32" s="19">
        <v>14</v>
      </c>
      <c r="B32" s="20" t="s">
        <v>230</v>
      </c>
      <c r="C32" s="21" t="s">
        <v>231</v>
      </c>
      <c r="D32" s="22" t="s">
        <v>22</v>
      </c>
      <c r="E32" s="23">
        <v>108</v>
      </c>
      <c r="F32" s="23">
        <v>0</v>
      </c>
      <c r="G32" s="24">
        <f>E32*F32</f>
        <v>0</v>
      </c>
    </row>
    <row r="33" spans="1:7">
      <c r="A33" s="117"/>
      <c r="B33" s="118"/>
      <c r="C33" s="169" t="s">
        <v>229</v>
      </c>
      <c r="D33" s="170"/>
      <c r="E33" s="119">
        <v>108</v>
      </c>
      <c r="F33" s="120"/>
      <c r="G33" s="121"/>
    </row>
    <row r="34" spans="1:7">
      <c r="A34" s="19">
        <v>15</v>
      </c>
      <c r="B34" s="20" t="s">
        <v>226</v>
      </c>
      <c r="C34" s="21" t="s">
        <v>227</v>
      </c>
      <c r="D34" s="22" t="s">
        <v>22</v>
      </c>
      <c r="E34" s="23">
        <v>925</v>
      </c>
      <c r="F34" s="23">
        <v>0</v>
      </c>
      <c r="G34" s="24">
        <f>E34*F34</f>
        <v>0</v>
      </c>
    </row>
    <row r="35" spans="1:7">
      <c r="A35" s="19">
        <v>16</v>
      </c>
      <c r="B35" s="20" t="s">
        <v>43</v>
      </c>
      <c r="C35" s="21" t="s">
        <v>44</v>
      </c>
      <c r="D35" s="22" t="s">
        <v>22</v>
      </c>
      <c r="E35" s="23">
        <v>400</v>
      </c>
      <c r="F35" s="23">
        <v>0</v>
      </c>
      <c r="G35" s="24">
        <f>E35*F35</f>
        <v>0</v>
      </c>
    </row>
    <row r="36" spans="1:7">
      <c r="A36" s="117"/>
      <c r="B36" s="118"/>
      <c r="C36" s="169" t="s">
        <v>235</v>
      </c>
      <c r="D36" s="170"/>
      <c r="E36" s="119">
        <v>244</v>
      </c>
      <c r="F36" s="120"/>
      <c r="G36" s="121"/>
    </row>
    <row r="37" spans="1:7">
      <c r="A37" s="117"/>
      <c r="B37" s="118"/>
      <c r="C37" s="169" t="s">
        <v>229</v>
      </c>
      <c r="D37" s="170"/>
      <c r="E37" s="119">
        <v>108</v>
      </c>
      <c r="F37" s="120"/>
      <c r="G37" s="121"/>
    </row>
    <row r="38" spans="1:7">
      <c r="A38" s="117"/>
      <c r="B38" s="118"/>
      <c r="C38" s="169" t="s">
        <v>236</v>
      </c>
      <c r="D38" s="170"/>
      <c r="E38" s="119">
        <v>48</v>
      </c>
      <c r="F38" s="120"/>
      <c r="G38" s="121"/>
    </row>
    <row r="39" spans="1:7">
      <c r="A39" s="19">
        <v>17</v>
      </c>
      <c r="B39" s="20" t="s">
        <v>45</v>
      </c>
      <c r="C39" s="21" t="s">
        <v>46</v>
      </c>
      <c r="D39" s="22" t="s">
        <v>22</v>
      </c>
      <c r="E39" s="23">
        <v>12</v>
      </c>
      <c r="F39" s="23">
        <v>0</v>
      </c>
      <c r="G39" s="24">
        <f>E39*F39</f>
        <v>0</v>
      </c>
    </row>
    <row r="40" spans="1:7">
      <c r="A40" s="19">
        <v>18</v>
      </c>
      <c r="B40" s="20" t="s">
        <v>200</v>
      </c>
      <c r="C40" s="21" t="s">
        <v>201</v>
      </c>
      <c r="D40" s="22" t="s">
        <v>22</v>
      </c>
      <c r="E40" s="23">
        <v>512</v>
      </c>
      <c r="F40" s="23">
        <v>0</v>
      </c>
      <c r="G40" s="24">
        <f>E40*F40</f>
        <v>0</v>
      </c>
    </row>
    <row r="41" spans="1:7">
      <c r="A41" s="117"/>
      <c r="B41" s="118"/>
      <c r="C41" s="169" t="s">
        <v>237</v>
      </c>
      <c r="D41" s="170"/>
      <c r="E41" s="119">
        <v>354</v>
      </c>
      <c r="F41" s="120"/>
      <c r="G41" s="121"/>
    </row>
    <row r="42" spans="1:7">
      <c r="A42" s="117"/>
      <c r="B42" s="118"/>
      <c r="C42" s="169" t="s">
        <v>238</v>
      </c>
      <c r="D42" s="170"/>
      <c r="E42" s="119">
        <v>158</v>
      </c>
      <c r="F42" s="120"/>
      <c r="G42" s="121"/>
    </row>
    <row r="43" spans="1:7">
      <c r="A43" s="19">
        <v>19</v>
      </c>
      <c r="B43" s="20" t="s">
        <v>139</v>
      </c>
      <c r="C43" s="21" t="s">
        <v>202</v>
      </c>
      <c r="D43" s="22" t="s">
        <v>22</v>
      </c>
      <c r="E43" s="23">
        <v>375</v>
      </c>
      <c r="F43" s="23">
        <v>0</v>
      </c>
      <c r="G43" s="24">
        <f>E43*F43</f>
        <v>0</v>
      </c>
    </row>
    <row r="44" spans="1:7">
      <c r="A44" s="117"/>
      <c r="B44" s="118"/>
      <c r="C44" s="169" t="s">
        <v>239</v>
      </c>
      <c r="D44" s="170"/>
      <c r="E44" s="119">
        <v>220</v>
      </c>
      <c r="F44" s="120"/>
      <c r="G44" s="121"/>
    </row>
    <row r="45" spans="1:7">
      <c r="A45" s="117"/>
      <c r="B45" s="118"/>
      <c r="C45" s="169" t="s">
        <v>232</v>
      </c>
      <c r="D45" s="170"/>
      <c r="E45" s="119">
        <v>107</v>
      </c>
      <c r="F45" s="120"/>
      <c r="G45" s="121"/>
    </row>
    <row r="46" spans="1:7">
      <c r="A46" s="117"/>
      <c r="B46" s="118"/>
      <c r="C46" s="169" t="s">
        <v>236</v>
      </c>
      <c r="D46" s="170"/>
      <c r="E46" s="119">
        <v>48</v>
      </c>
      <c r="F46" s="120"/>
      <c r="G46" s="121"/>
    </row>
    <row r="47" spans="1:7">
      <c r="A47" s="19">
        <v>20</v>
      </c>
      <c r="B47" s="20" t="s">
        <v>140</v>
      </c>
      <c r="C47" s="21" t="s">
        <v>203</v>
      </c>
      <c r="D47" s="22" t="s">
        <v>22</v>
      </c>
      <c r="E47" s="23">
        <v>12</v>
      </c>
      <c r="F47" s="23">
        <v>0</v>
      </c>
      <c r="G47" s="24">
        <f>E47*F47</f>
        <v>0</v>
      </c>
    </row>
    <row r="48" spans="1:7">
      <c r="A48" s="19">
        <v>21</v>
      </c>
      <c r="B48" s="20" t="s">
        <v>141</v>
      </c>
      <c r="C48" s="21" t="s">
        <v>142</v>
      </c>
      <c r="D48" s="22" t="s">
        <v>22</v>
      </c>
      <c r="E48" s="23">
        <v>8</v>
      </c>
      <c r="F48" s="23">
        <v>0</v>
      </c>
      <c r="G48" s="24">
        <f>E48*F48</f>
        <v>0</v>
      </c>
    </row>
    <row r="49" spans="1:7">
      <c r="A49" s="117"/>
      <c r="B49" s="118"/>
      <c r="C49" s="169" t="s">
        <v>204</v>
      </c>
      <c r="D49" s="170"/>
      <c r="E49" s="119">
        <v>8</v>
      </c>
      <c r="F49" s="120"/>
      <c r="G49" s="121"/>
    </row>
    <row r="50" spans="1:7">
      <c r="A50" s="19">
        <v>22</v>
      </c>
      <c r="B50" s="20" t="s">
        <v>143</v>
      </c>
      <c r="C50" s="21" t="s">
        <v>144</v>
      </c>
      <c r="D50" s="22" t="s">
        <v>22</v>
      </c>
      <c r="E50" s="23">
        <v>22</v>
      </c>
      <c r="F50" s="23">
        <v>0</v>
      </c>
      <c r="G50" s="24">
        <f>E50*F50</f>
        <v>0</v>
      </c>
    </row>
    <row r="51" spans="1:7">
      <c r="A51" s="117"/>
      <c r="B51" s="118"/>
      <c r="C51" s="169" t="s">
        <v>233</v>
      </c>
      <c r="D51" s="170"/>
      <c r="E51" s="119">
        <v>22</v>
      </c>
      <c r="F51" s="120"/>
      <c r="G51" s="121"/>
    </row>
    <row r="52" spans="1:7">
      <c r="A52" s="19">
        <v>23</v>
      </c>
      <c r="B52" s="20" t="s">
        <v>205</v>
      </c>
      <c r="C52" s="21" t="s">
        <v>206</v>
      </c>
      <c r="D52" s="22" t="s">
        <v>22</v>
      </c>
      <c r="E52" s="23">
        <v>512</v>
      </c>
      <c r="F52" s="23">
        <v>0</v>
      </c>
      <c r="G52" s="24">
        <f>E52*F52</f>
        <v>0</v>
      </c>
    </row>
    <row r="53" spans="1:7">
      <c r="A53" s="19">
        <v>24</v>
      </c>
      <c r="B53" s="20" t="s">
        <v>207</v>
      </c>
      <c r="C53" s="21" t="s">
        <v>208</v>
      </c>
      <c r="D53" s="22" t="s">
        <v>22</v>
      </c>
      <c r="E53" s="23">
        <v>5</v>
      </c>
      <c r="F53" s="23">
        <v>0</v>
      </c>
      <c r="G53" s="24">
        <f>E53*F53</f>
        <v>0</v>
      </c>
    </row>
    <row r="54" spans="1:7">
      <c r="A54" s="25"/>
      <c r="B54" s="26" t="s">
        <v>34</v>
      </c>
      <c r="C54" s="27" t="str">
        <f>CONCATENATE(B31," ",C31)</f>
        <v>5 Komunikace</v>
      </c>
      <c r="D54" s="25"/>
      <c r="E54" s="28"/>
      <c r="F54" s="28"/>
      <c r="G54" s="29">
        <f>SUM(G31:G53)</f>
        <v>0</v>
      </c>
    </row>
    <row r="55" spans="1:7">
      <c r="A55" s="13" t="s">
        <v>17</v>
      </c>
      <c r="B55" s="14" t="s">
        <v>47</v>
      </c>
      <c r="C55" s="15" t="s">
        <v>48</v>
      </c>
      <c r="D55" s="16"/>
      <c r="E55" s="17"/>
      <c r="F55" s="17"/>
      <c r="G55" s="18"/>
    </row>
    <row r="56" spans="1:7" ht="22.5">
      <c r="A56" s="19">
        <v>25</v>
      </c>
      <c r="B56" s="20" t="s">
        <v>145</v>
      </c>
      <c r="C56" s="21" t="s">
        <v>146</v>
      </c>
      <c r="D56" s="22" t="s">
        <v>25</v>
      </c>
      <c r="E56" s="23">
        <v>10</v>
      </c>
      <c r="F56" s="23">
        <v>0</v>
      </c>
      <c r="G56" s="24">
        <f>E56*F56</f>
        <v>0</v>
      </c>
    </row>
    <row r="57" spans="1:7" ht="22.5">
      <c r="A57" s="19">
        <v>26</v>
      </c>
      <c r="B57" s="20" t="s">
        <v>185</v>
      </c>
      <c r="C57" s="21" t="s">
        <v>186</v>
      </c>
      <c r="D57" s="22" t="s">
        <v>26</v>
      </c>
      <c r="E57" s="23">
        <v>7</v>
      </c>
      <c r="F57" s="23">
        <v>0</v>
      </c>
      <c r="G57" s="24">
        <f>E57*F57</f>
        <v>0</v>
      </c>
    </row>
    <row r="58" spans="1:7">
      <c r="A58" s="117"/>
      <c r="B58" s="118"/>
      <c r="C58" s="169" t="s">
        <v>187</v>
      </c>
      <c r="D58" s="170"/>
      <c r="E58" s="119">
        <v>7</v>
      </c>
      <c r="F58" s="120"/>
      <c r="G58" s="121"/>
    </row>
    <row r="59" spans="1:7" ht="22.5">
      <c r="A59" s="19">
        <v>27</v>
      </c>
      <c r="B59" s="20" t="s">
        <v>188</v>
      </c>
      <c r="C59" s="21" t="s">
        <v>189</v>
      </c>
      <c r="D59" s="22" t="s">
        <v>26</v>
      </c>
      <c r="E59" s="23">
        <v>7</v>
      </c>
      <c r="F59" s="23">
        <v>0</v>
      </c>
      <c r="G59" s="24">
        <f>E59*F59</f>
        <v>0</v>
      </c>
    </row>
    <row r="60" spans="1:7">
      <c r="A60" s="19">
        <v>28</v>
      </c>
      <c r="B60" s="20" t="s">
        <v>190</v>
      </c>
      <c r="C60" s="21" t="s">
        <v>191</v>
      </c>
      <c r="D60" s="22" t="s">
        <v>27</v>
      </c>
      <c r="E60" s="23">
        <v>0.6</v>
      </c>
      <c r="F60" s="23">
        <v>0</v>
      </c>
      <c r="G60" s="24">
        <f>E60*F60</f>
        <v>0</v>
      </c>
    </row>
    <row r="61" spans="1:7">
      <c r="A61" s="117"/>
      <c r="B61" s="118"/>
      <c r="C61" s="169" t="s">
        <v>192</v>
      </c>
      <c r="D61" s="170"/>
      <c r="E61" s="119">
        <v>0.6</v>
      </c>
      <c r="F61" s="120"/>
      <c r="G61" s="121"/>
    </row>
    <row r="62" spans="1:7">
      <c r="A62" s="25"/>
      <c r="B62" s="26" t="s">
        <v>34</v>
      </c>
      <c r="C62" s="27" t="str">
        <f>CONCATENATE(B55," ",C55)</f>
        <v>8 Trubní vedení</v>
      </c>
      <c r="D62" s="25"/>
      <c r="E62" s="28"/>
      <c r="F62" s="28"/>
      <c r="G62" s="29">
        <f>SUM(G55:G61)</f>
        <v>0</v>
      </c>
    </row>
    <row r="63" spans="1:7">
      <c r="A63" s="13" t="s">
        <v>17</v>
      </c>
      <c r="B63" s="14" t="s">
        <v>49</v>
      </c>
      <c r="C63" s="15" t="s">
        <v>50</v>
      </c>
      <c r="D63" s="16"/>
      <c r="E63" s="17"/>
      <c r="F63" s="17"/>
      <c r="G63" s="18"/>
    </row>
    <row r="64" spans="1:7" ht="22.5">
      <c r="A64" s="19">
        <v>29</v>
      </c>
      <c r="B64" s="20" t="s">
        <v>147</v>
      </c>
      <c r="C64" s="21" t="s">
        <v>148</v>
      </c>
      <c r="D64" s="22" t="s">
        <v>25</v>
      </c>
      <c r="E64" s="23">
        <v>55</v>
      </c>
      <c r="F64" s="23">
        <v>0</v>
      </c>
      <c r="G64" s="24">
        <f>E64*F64</f>
        <v>0</v>
      </c>
    </row>
    <row r="65" spans="1:7" ht="22.5">
      <c r="A65" s="19">
        <v>30</v>
      </c>
      <c r="B65" s="20" t="s">
        <v>209</v>
      </c>
      <c r="C65" s="21" t="s">
        <v>210</v>
      </c>
      <c r="D65" s="22" t="s">
        <v>25</v>
      </c>
      <c r="E65" s="23">
        <v>7</v>
      </c>
      <c r="F65" s="23">
        <v>0</v>
      </c>
      <c r="G65" s="24">
        <f>E65*F65</f>
        <v>0</v>
      </c>
    </row>
    <row r="66" spans="1:7">
      <c r="A66" s="117"/>
      <c r="B66" s="118"/>
      <c r="C66" s="169" t="s">
        <v>240</v>
      </c>
      <c r="D66" s="170"/>
      <c r="E66" s="119">
        <v>7</v>
      </c>
      <c r="F66" s="120"/>
      <c r="G66" s="121"/>
    </row>
    <row r="67" spans="1:7">
      <c r="A67" s="19">
        <v>31</v>
      </c>
      <c r="B67" s="20" t="s">
        <v>241</v>
      </c>
      <c r="C67" s="21" t="s">
        <v>242</v>
      </c>
      <c r="D67" s="22" t="s">
        <v>25</v>
      </c>
      <c r="E67" s="23">
        <v>10</v>
      </c>
      <c r="F67" s="23">
        <v>0</v>
      </c>
      <c r="G67" s="24">
        <f>E67*F67</f>
        <v>0</v>
      </c>
    </row>
    <row r="68" spans="1:7">
      <c r="A68" s="117"/>
      <c r="B68" s="118"/>
      <c r="C68" s="169" t="s">
        <v>243</v>
      </c>
      <c r="D68" s="170"/>
      <c r="E68" s="119">
        <v>10</v>
      </c>
      <c r="F68" s="120"/>
      <c r="G68" s="121"/>
    </row>
    <row r="69" spans="1:7">
      <c r="A69" s="19">
        <v>32</v>
      </c>
      <c r="B69" s="20" t="s">
        <v>52</v>
      </c>
      <c r="C69" s="21" t="s">
        <v>211</v>
      </c>
      <c r="D69" s="22" t="s">
        <v>25</v>
      </c>
      <c r="E69" s="23">
        <v>379</v>
      </c>
      <c r="F69" s="23">
        <v>0</v>
      </c>
      <c r="G69" s="24">
        <f>E69*F69</f>
        <v>0</v>
      </c>
    </row>
    <row r="70" spans="1:7">
      <c r="A70" s="19">
        <v>33</v>
      </c>
      <c r="B70" s="20" t="s">
        <v>244</v>
      </c>
      <c r="C70" s="21" t="s">
        <v>245</v>
      </c>
      <c r="D70" s="22" t="s">
        <v>27</v>
      </c>
      <c r="E70" s="23">
        <v>6.93</v>
      </c>
      <c r="F70" s="23">
        <v>0</v>
      </c>
      <c r="G70" s="24">
        <f>E70*F70</f>
        <v>0</v>
      </c>
    </row>
    <row r="71" spans="1:7">
      <c r="A71" s="117"/>
      <c r="B71" s="118"/>
      <c r="C71" s="169" t="s">
        <v>246</v>
      </c>
      <c r="D71" s="170"/>
      <c r="E71" s="119">
        <v>6.93</v>
      </c>
      <c r="F71" s="120"/>
      <c r="G71" s="121"/>
    </row>
    <row r="72" spans="1:7">
      <c r="A72" s="19">
        <v>34</v>
      </c>
      <c r="B72" s="20" t="s">
        <v>149</v>
      </c>
      <c r="C72" s="21" t="s">
        <v>150</v>
      </c>
      <c r="D72" s="22" t="s">
        <v>25</v>
      </c>
      <c r="E72" s="23">
        <v>279</v>
      </c>
      <c r="F72" s="23">
        <v>0</v>
      </c>
      <c r="G72" s="24">
        <f>E72*F72</f>
        <v>0</v>
      </c>
    </row>
    <row r="73" spans="1:7">
      <c r="A73" s="19">
        <v>35</v>
      </c>
      <c r="B73" s="20" t="s">
        <v>151</v>
      </c>
      <c r="C73" s="21" t="s">
        <v>152</v>
      </c>
      <c r="D73" s="22" t="s">
        <v>25</v>
      </c>
      <c r="E73" s="23">
        <v>69</v>
      </c>
      <c r="F73" s="23">
        <v>0</v>
      </c>
      <c r="G73" s="24">
        <f>E73*F73</f>
        <v>0</v>
      </c>
    </row>
    <row r="74" spans="1:7">
      <c r="A74" s="19">
        <v>36</v>
      </c>
      <c r="B74" s="20" t="s">
        <v>153</v>
      </c>
      <c r="C74" s="21" t="s">
        <v>154</v>
      </c>
      <c r="D74" s="22" t="s">
        <v>51</v>
      </c>
      <c r="E74" s="23">
        <v>34</v>
      </c>
      <c r="F74" s="23">
        <v>0</v>
      </c>
      <c r="G74" s="24">
        <f>E74*F74</f>
        <v>0</v>
      </c>
    </row>
    <row r="75" spans="1:7">
      <c r="A75" s="25"/>
      <c r="B75" s="26" t="s">
        <v>34</v>
      </c>
      <c r="C75" s="27" t="str">
        <f>CONCATENATE(B63," ",C63)</f>
        <v>91 Doplňující práce na komunikaci</v>
      </c>
      <c r="D75" s="25"/>
      <c r="E75" s="28"/>
      <c r="F75" s="28"/>
      <c r="G75" s="29">
        <f>SUM(G63:G74)</f>
        <v>0</v>
      </c>
    </row>
    <row r="76" spans="1:7">
      <c r="A76" s="13" t="s">
        <v>17</v>
      </c>
      <c r="B76" s="14" t="s">
        <v>53</v>
      </c>
      <c r="C76" s="15" t="s">
        <v>54</v>
      </c>
      <c r="D76" s="16"/>
      <c r="E76" s="17"/>
      <c r="F76" s="17"/>
      <c r="G76" s="18"/>
    </row>
    <row r="77" spans="1:7">
      <c r="A77" s="19">
        <v>37</v>
      </c>
      <c r="B77" s="20" t="s">
        <v>212</v>
      </c>
      <c r="C77" s="21" t="s">
        <v>213</v>
      </c>
      <c r="D77" s="22" t="s">
        <v>40</v>
      </c>
      <c r="E77" s="23">
        <v>238.03800000000001</v>
      </c>
      <c r="F77" s="23">
        <v>0</v>
      </c>
      <c r="G77" s="24">
        <f>E77*F77</f>
        <v>0</v>
      </c>
    </row>
    <row r="78" spans="1:7">
      <c r="A78" s="117"/>
      <c r="B78" s="118"/>
      <c r="C78" s="169" t="s">
        <v>234</v>
      </c>
      <c r="D78" s="170"/>
      <c r="E78" s="119">
        <v>238.03800000000001</v>
      </c>
      <c r="F78" s="120"/>
      <c r="G78" s="121"/>
    </row>
    <row r="79" spans="1:7">
      <c r="A79" s="19">
        <v>38</v>
      </c>
      <c r="B79" s="20" t="s">
        <v>214</v>
      </c>
      <c r="C79" s="21" t="s">
        <v>215</v>
      </c>
      <c r="D79" s="22" t="s">
        <v>40</v>
      </c>
      <c r="E79" s="23">
        <v>238.03800000000001</v>
      </c>
      <c r="F79" s="23">
        <v>0</v>
      </c>
      <c r="G79" s="24">
        <f>E79*F79</f>
        <v>0</v>
      </c>
    </row>
    <row r="80" spans="1:7">
      <c r="A80" s="19">
        <v>39</v>
      </c>
      <c r="B80" s="20" t="s">
        <v>130</v>
      </c>
      <c r="C80" s="21" t="s">
        <v>59</v>
      </c>
      <c r="D80" s="22" t="s">
        <v>40</v>
      </c>
      <c r="E80" s="23">
        <v>238.03800000000001</v>
      </c>
      <c r="F80" s="23">
        <v>0</v>
      </c>
      <c r="G80" s="24">
        <f>E80*F80</f>
        <v>0</v>
      </c>
    </row>
    <row r="81" spans="1:7">
      <c r="A81" s="25"/>
      <c r="B81" s="26" t="s">
        <v>34</v>
      </c>
      <c r="C81" s="27" t="str">
        <f>CONCATENATE(B76," ",C76)</f>
        <v>97 Prorážení otvorů</v>
      </c>
      <c r="D81" s="25"/>
      <c r="E81" s="28"/>
      <c r="F81" s="28"/>
      <c r="G81" s="29">
        <f>SUM(G76:G80)</f>
        <v>0</v>
      </c>
    </row>
    <row r="82" spans="1:7">
      <c r="A82" s="13" t="s">
        <v>17</v>
      </c>
      <c r="B82" s="14" t="s">
        <v>60</v>
      </c>
      <c r="C82" s="15" t="s">
        <v>61</v>
      </c>
      <c r="D82" s="16"/>
      <c r="E82" s="17"/>
      <c r="F82" s="17"/>
      <c r="G82" s="18"/>
    </row>
    <row r="83" spans="1:7">
      <c r="A83" s="19">
        <v>40</v>
      </c>
      <c r="B83" s="20" t="s">
        <v>155</v>
      </c>
      <c r="C83" s="21" t="s">
        <v>156</v>
      </c>
      <c r="D83" s="22" t="s">
        <v>40</v>
      </c>
      <c r="E83" s="23">
        <v>717.15099999999995</v>
      </c>
      <c r="F83" s="23">
        <v>0</v>
      </c>
      <c r="G83" s="24">
        <f>E83*F83</f>
        <v>0</v>
      </c>
    </row>
    <row r="84" spans="1:7">
      <c r="A84" s="25"/>
      <c r="B84" s="26" t="s">
        <v>34</v>
      </c>
      <c r="C84" s="27" t="str">
        <f>CONCATENATE(B82," ",C82)</f>
        <v>99 Staveništní přesun hmot</v>
      </c>
      <c r="D84" s="25"/>
      <c r="E84" s="28"/>
      <c r="F84" s="28"/>
      <c r="G84" s="29">
        <f>SUM(G82:G83)</f>
        <v>0</v>
      </c>
    </row>
    <row r="86" spans="1:7">
      <c r="B86" s="31" t="s">
        <v>62</v>
      </c>
      <c r="C86" s="30"/>
      <c r="D86" s="30"/>
      <c r="E86" s="30"/>
      <c r="F86" s="30"/>
      <c r="G86" s="32">
        <f>SUM(G84,G81,G75,G62,G54,G30,G25)</f>
        <v>0</v>
      </c>
    </row>
  </sheetData>
  <mergeCells count="29">
    <mergeCell ref="C61:D61"/>
    <mergeCell ref="C66:D66"/>
    <mergeCell ref="C68:D68"/>
    <mergeCell ref="C78:D78"/>
    <mergeCell ref="C71:D71"/>
    <mergeCell ref="C46:D46"/>
    <mergeCell ref="C49:D49"/>
    <mergeCell ref="C51:D51"/>
    <mergeCell ref="C58:D58"/>
    <mergeCell ref="C20:D20"/>
    <mergeCell ref="C22:D22"/>
    <mergeCell ref="C28:D28"/>
    <mergeCell ref="C33:D33"/>
    <mergeCell ref="C36:D36"/>
    <mergeCell ref="C37:D37"/>
    <mergeCell ref="C41:D41"/>
    <mergeCell ref="C42:D42"/>
    <mergeCell ref="C45:D45"/>
    <mergeCell ref="C38:D38"/>
    <mergeCell ref="C44:D44"/>
    <mergeCell ref="A1:B1"/>
    <mergeCell ref="A2:B2"/>
    <mergeCell ref="C16:D16"/>
    <mergeCell ref="C18:D18"/>
    <mergeCell ref="E2:G2"/>
    <mergeCell ref="C7:D7"/>
    <mergeCell ref="C8:D8"/>
    <mergeCell ref="C12:D12"/>
    <mergeCell ref="C14:D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topLeftCell="A13" workbookViewId="0">
      <selection activeCell="F11" sqref="F11"/>
    </sheetView>
  </sheetViews>
  <sheetFormatPr defaultRowHeight="12.75"/>
  <cols>
    <col min="1" max="1" width="5.7109375" customWidth="1"/>
    <col min="2" max="2" width="13.42578125" customWidth="1"/>
    <col min="3" max="3" width="38.140625" customWidth="1"/>
    <col min="7" max="7" width="12.5703125" customWidth="1"/>
  </cols>
  <sheetData>
    <row r="1" spans="1:7" ht="13.5" thickTop="1">
      <c r="A1" s="175" t="s">
        <v>1</v>
      </c>
      <c r="B1" s="176"/>
      <c r="C1" s="2" t="s">
        <v>160</v>
      </c>
      <c r="D1" s="3"/>
      <c r="E1" s="4"/>
      <c r="F1" s="5"/>
      <c r="G1" s="6"/>
    </row>
    <row r="2" spans="1:7" ht="13.5" thickBot="1">
      <c r="A2" s="177" t="s">
        <v>9</v>
      </c>
      <c r="B2" s="181"/>
      <c r="C2" s="7" t="s">
        <v>247</v>
      </c>
      <c r="D2" s="8"/>
      <c r="E2" s="179"/>
      <c r="F2" s="179"/>
      <c r="G2" s="180"/>
    </row>
    <row r="3" spans="1:7" ht="13.5" thickTop="1">
      <c r="A3" s="182"/>
      <c r="B3" s="182"/>
      <c r="C3" s="124"/>
      <c r="D3" s="122"/>
      <c r="E3" s="125"/>
      <c r="F3" s="126"/>
      <c r="G3" s="122"/>
    </row>
    <row r="4" spans="1:7">
      <c r="A4" s="183"/>
      <c r="B4" s="183"/>
      <c r="C4" s="124"/>
      <c r="D4" s="122"/>
      <c r="E4" s="184"/>
      <c r="F4" s="184"/>
      <c r="G4" s="184"/>
    </row>
    <row r="5" spans="1:7">
      <c r="A5" s="9" t="s">
        <v>10</v>
      </c>
      <c r="B5" s="10" t="s">
        <v>11</v>
      </c>
      <c r="C5" s="10" t="s">
        <v>12</v>
      </c>
      <c r="D5" s="10" t="s">
        <v>13</v>
      </c>
      <c r="E5" s="11" t="s">
        <v>14</v>
      </c>
      <c r="F5" s="10" t="s">
        <v>15</v>
      </c>
      <c r="G5" s="12" t="s">
        <v>16</v>
      </c>
    </row>
    <row r="6" spans="1:7">
      <c r="A6" s="13" t="s">
        <v>17</v>
      </c>
      <c r="B6" s="14" t="s">
        <v>38</v>
      </c>
      <c r="C6" s="15" t="s">
        <v>39</v>
      </c>
      <c r="D6" s="16"/>
      <c r="E6" s="17"/>
      <c r="F6" s="17"/>
      <c r="G6" s="18"/>
    </row>
    <row r="7" spans="1:7">
      <c r="A7" s="19">
        <v>1</v>
      </c>
      <c r="B7" s="20" t="s">
        <v>179</v>
      </c>
      <c r="C7" s="21" t="s">
        <v>180</v>
      </c>
      <c r="D7" s="22" t="s">
        <v>22</v>
      </c>
      <c r="E7" s="23">
        <v>276</v>
      </c>
      <c r="F7" s="23">
        <v>0</v>
      </c>
      <c r="G7" s="24">
        <f t="shared" ref="G7:G10" si="0">E7*F7</f>
        <v>0</v>
      </c>
    </row>
    <row r="8" spans="1:7">
      <c r="A8" s="19">
        <v>2</v>
      </c>
      <c r="B8" s="20" t="s">
        <v>181</v>
      </c>
      <c r="C8" s="21" t="s">
        <v>182</v>
      </c>
      <c r="D8" s="22" t="s">
        <v>22</v>
      </c>
      <c r="E8" s="23">
        <v>276</v>
      </c>
      <c r="F8" s="23">
        <v>0</v>
      </c>
      <c r="G8" s="24">
        <f t="shared" si="0"/>
        <v>0</v>
      </c>
    </row>
    <row r="9" spans="1:7">
      <c r="A9" s="19">
        <v>3</v>
      </c>
      <c r="B9" s="20" t="s">
        <v>41</v>
      </c>
      <c r="C9" s="21" t="s">
        <v>42</v>
      </c>
      <c r="D9" s="22" t="s">
        <v>22</v>
      </c>
      <c r="E9" s="23">
        <v>276</v>
      </c>
      <c r="F9" s="23">
        <v>0</v>
      </c>
      <c r="G9" s="24">
        <f t="shared" si="0"/>
        <v>0</v>
      </c>
    </row>
    <row r="10" spans="1:7">
      <c r="A10" s="19">
        <v>4</v>
      </c>
      <c r="B10" s="20" t="s">
        <v>183</v>
      </c>
      <c r="C10" s="21" t="s">
        <v>184</v>
      </c>
      <c r="D10" s="22" t="s">
        <v>22</v>
      </c>
      <c r="E10" s="23">
        <v>276</v>
      </c>
      <c r="F10" s="23">
        <v>0</v>
      </c>
      <c r="G10" s="24">
        <f t="shared" si="0"/>
        <v>0</v>
      </c>
    </row>
    <row r="11" spans="1:7">
      <c r="A11" s="25"/>
      <c r="B11" s="26" t="s">
        <v>34</v>
      </c>
      <c r="C11" s="27" t="str">
        <f>CONCATENATE(B6," ",C6)</f>
        <v>5 Komunikace</v>
      </c>
      <c r="D11" s="25"/>
      <c r="E11" s="28"/>
      <c r="F11" s="28"/>
      <c r="G11" s="29">
        <f>SUM(G6:G10)</f>
        <v>0</v>
      </c>
    </row>
    <row r="12" spans="1:7">
      <c r="A12" s="132"/>
      <c r="B12" s="133"/>
      <c r="C12" s="134"/>
      <c r="D12" s="135"/>
      <c r="E12" s="136"/>
      <c r="F12" s="136"/>
      <c r="G12" s="137"/>
    </row>
    <row r="13" spans="1:7">
      <c r="A13" s="157"/>
      <c r="B13" s="31" t="s">
        <v>62</v>
      </c>
      <c r="C13" s="30"/>
      <c r="D13" s="30"/>
      <c r="E13" s="30"/>
      <c r="F13" s="30"/>
      <c r="G13" s="32">
        <f>SUM(G11)</f>
        <v>0</v>
      </c>
    </row>
  </sheetData>
  <mergeCells count="6">
    <mergeCell ref="A1:B1"/>
    <mergeCell ref="A2:B2"/>
    <mergeCell ref="E2:G2"/>
    <mergeCell ref="A3:B3"/>
    <mergeCell ref="A4:B4"/>
    <mergeCell ref="E4:G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G21" sqref="G21"/>
    </sheetView>
  </sheetViews>
  <sheetFormatPr defaultRowHeight="12.75"/>
  <cols>
    <col min="1" max="1" width="9.7109375" customWidth="1"/>
    <col min="2" max="2" width="7.42578125" bestFit="1" customWidth="1"/>
    <col min="3" max="3" width="60" bestFit="1" customWidth="1"/>
    <col min="4" max="4" width="8.140625" bestFit="1" customWidth="1"/>
    <col min="5" max="5" width="8" bestFit="1" customWidth="1"/>
    <col min="6" max="6" width="9.7109375" bestFit="1" customWidth="1"/>
    <col min="7" max="7" width="13.28515625" customWidth="1"/>
    <col min="8" max="8" width="4.85546875" bestFit="1" customWidth="1"/>
    <col min="9" max="9" width="7" bestFit="1" customWidth="1"/>
  </cols>
  <sheetData>
    <row r="1" spans="1:9">
      <c r="A1" s="33"/>
      <c r="B1" s="34"/>
      <c r="C1" s="35"/>
      <c r="D1" s="33"/>
      <c r="E1" s="33"/>
      <c r="F1" s="33"/>
      <c r="G1" s="33"/>
      <c r="H1" s="36"/>
      <c r="I1" s="36"/>
    </row>
    <row r="2" spans="1:9" ht="18">
      <c r="A2" s="33"/>
      <c r="B2" s="34"/>
      <c r="C2" s="37" t="s">
        <v>64</v>
      </c>
      <c r="D2" s="33"/>
      <c r="E2" s="33"/>
      <c r="F2" s="33"/>
      <c r="G2" s="33"/>
      <c r="H2" s="36"/>
      <c r="I2" s="36"/>
    </row>
    <row r="3" spans="1:9">
      <c r="A3" s="33"/>
      <c r="B3" s="34"/>
      <c r="C3" s="35"/>
      <c r="D3" s="33"/>
      <c r="E3" s="33"/>
      <c r="F3" s="33"/>
      <c r="G3" s="33"/>
      <c r="H3" s="36"/>
      <c r="I3" s="36"/>
    </row>
    <row r="4" spans="1:9">
      <c r="A4" s="38" t="s">
        <v>1</v>
      </c>
      <c r="B4" s="34"/>
      <c r="C4" s="39" t="s">
        <v>160</v>
      </c>
      <c r="D4" s="33"/>
      <c r="E4" s="33"/>
      <c r="F4" s="33"/>
      <c r="G4" s="33"/>
      <c r="H4" s="36"/>
      <c r="I4" s="36"/>
    </row>
    <row r="5" spans="1:9">
      <c r="A5" s="38" t="s">
        <v>65</v>
      </c>
      <c r="B5" s="34"/>
      <c r="C5" s="40" t="s">
        <v>66</v>
      </c>
      <c r="D5" s="33"/>
      <c r="E5" s="33"/>
      <c r="F5" s="33"/>
      <c r="G5" s="33"/>
      <c r="H5" s="36"/>
      <c r="I5" s="36"/>
    </row>
    <row r="6" spans="1:9" ht="13.5" thickBot="1">
      <c r="A6" s="38" t="s">
        <v>67</v>
      </c>
      <c r="B6" s="34"/>
      <c r="C6" s="40" t="s">
        <v>66</v>
      </c>
      <c r="D6" s="33"/>
      <c r="E6" s="33"/>
      <c r="F6" s="33"/>
      <c r="G6" s="33"/>
      <c r="H6" s="36"/>
      <c r="I6" s="36"/>
    </row>
    <row r="7" spans="1:9">
      <c r="A7" s="41" t="s">
        <v>68</v>
      </c>
      <c r="B7" s="42" t="s">
        <v>69</v>
      </c>
      <c r="C7" s="42" t="s">
        <v>12</v>
      </c>
      <c r="D7" s="43" t="s">
        <v>70</v>
      </c>
      <c r="E7" s="43" t="s">
        <v>71</v>
      </c>
      <c r="F7" s="185" t="s">
        <v>72</v>
      </c>
      <c r="G7" s="186"/>
      <c r="H7" s="187" t="s">
        <v>73</v>
      </c>
      <c r="I7" s="188"/>
    </row>
    <row r="8" spans="1:9" ht="13.5" thickBot="1">
      <c r="A8" s="44" t="s">
        <v>74</v>
      </c>
      <c r="B8" s="45" t="s">
        <v>75</v>
      </c>
      <c r="C8" s="45"/>
      <c r="D8" s="46"/>
      <c r="E8" s="46" t="s">
        <v>76</v>
      </c>
      <c r="F8" s="46" t="s">
        <v>77</v>
      </c>
      <c r="G8" s="47" t="s">
        <v>78</v>
      </c>
      <c r="H8" s="48" t="s">
        <v>63</v>
      </c>
      <c r="I8" s="49" t="s">
        <v>78</v>
      </c>
    </row>
    <row r="9" spans="1:9">
      <c r="A9" s="41">
        <v>1</v>
      </c>
      <c r="B9" s="42" t="s">
        <v>35</v>
      </c>
      <c r="C9" s="42" t="s">
        <v>79</v>
      </c>
      <c r="D9" s="43">
        <v>4</v>
      </c>
      <c r="E9" s="50">
        <v>5</v>
      </c>
      <c r="F9" s="50">
        <v>6</v>
      </c>
      <c r="G9" s="51">
        <v>7</v>
      </c>
      <c r="H9" s="50">
        <v>8</v>
      </c>
      <c r="I9" s="51">
        <v>9</v>
      </c>
    </row>
    <row r="10" spans="1:9">
      <c r="A10" s="52"/>
      <c r="B10" s="53"/>
      <c r="C10" s="54" t="s">
        <v>80</v>
      </c>
      <c r="D10" s="55"/>
      <c r="E10" s="56"/>
      <c r="F10" s="56"/>
      <c r="G10" s="57"/>
      <c r="H10" s="58"/>
      <c r="I10" s="59"/>
    </row>
    <row r="11" spans="1:9">
      <c r="A11" s="52">
        <v>1</v>
      </c>
      <c r="B11" s="53" t="s">
        <v>81</v>
      </c>
      <c r="C11" s="60" t="s">
        <v>82</v>
      </c>
      <c r="D11" s="55" t="s">
        <v>83</v>
      </c>
      <c r="E11" s="56">
        <v>1</v>
      </c>
      <c r="F11" s="56"/>
      <c r="G11" s="57"/>
      <c r="H11" s="56"/>
      <c r="I11" s="57"/>
    </row>
    <row r="12" spans="1:9">
      <c r="A12" s="52">
        <v>2</v>
      </c>
      <c r="B12" s="53" t="s">
        <v>84</v>
      </c>
      <c r="C12" s="61" t="s">
        <v>85</v>
      </c>
      <c r="D12" s="55" t="s">
        <v>83</v>
      </c>
      <c r="E12" s="56">
        <v>1</v>
      </c>
      <c r="F12" s="62"/>
      <c r="G12" s="57"/>
      <c r="H12" s="56"/>
      <c r="I12" s="57"/>
    </row>
    <row r="13" spans="1:9">
      <c r="A13" s="52">
        <v>3</v>
      </c>
      <c r="B13" s="53" t="s">
        <v>86</v>
      </c>
      <c r="C13" s="60" t="s">
        <v>87</v>
      </c>
      <c r="D13" s="55" t="s">
        <v>83</v>
      </c>
      <c r="E13" s="56">
        <v>1</v>
      </c>
      <c r="F13" s="56"/>
      <c r="G13" s="57">
        <v>0</v>
      </c>
      <c r="H13" s="56"/>
      <c r="I13" s="57"/>
    </row>
    <row r="14" spans="1:9">
      <c r="A14" s="52">
        <v>4</v>
      </c>
      <c r="B14" s="53" t="s">
        <v>88</v>
      </c>
      <c r="C14" s="61" t="s">
        <v>89</v>
      </c>
      <c r="D14" s="55" t="s">
        <v>83</v>
      </c>
      <c r="E14" s="56">
        <v>1</v>
      </c>
      <c r="F14" s="56"/>
      <c r="G14" s="57">
        <v>0</v>
      </c>
      <c r="H14" s="56"/>
      <c r="I14" s="57"/>
    </row>
    <row r="15" spans="1:9">
      <c r="A15" s="52">
        <v>5</v>
      </c>
      <c r="B15" s="53" t="s">
        <v>90</v>
      </c>
      <c r="C15" s="61" t="s">
        <v>91</v>
      </c>
      <c r="D15" s="55" t="s">
        <v>92</v>
      </c>
      <c r="E15" s="56">
        <v>1</v>
      </c>
      <c r="F15" s="56"/>
      <c r="G15" s="57">
        <v>0</v>
      </c>
      <c r="H15" s="56"/>
      <c r="I15" s="57"/>
    </row>
    <row r="16" spans="1:9" ht="25.5">
      <c r="A16" s="52">
        <v>6</v>
      </c>
      <c r="B16" s="53" t="s">
        <v>93</v>
      </c>
      <c r="C16" s="63" t="s">
        <v>94</v>
      </c>
      <c r="D16" s="55" t="s">
        <v>83</v>
      </c>
      <c r="E16" s="56">
        <v>1</v>
      </c>
      <c r="F16" s="56"/>
      <c r="G16" s="57">
        <v>0</v>
      </c>
      <c r="H16" s="56"/>
      <c r="I16" s="57"/>
    </row>
    <row r="17" spans="1:9" ht="25.5">
      <c r="A17" s="52">
        <v>7</v>
      </c>
      <c r="B17" s="53" t="s">
        <v>95</v>
      </c>
      <c r="C17" s="64" t="s">
        <v>96</v>
      </c>
      <c r="D17" s="55" t="s">
        <v>83</v>
      </c>
      <c r="E17" s="56">
        <v>1</v>
      </c>
      <c r="F17" s="56"/>
      <c r="G17" s="57">
        <v>0</v>
      </c>
      <c r="H17" s="56"/>
      <c r="I17" s="57"/>
    </row>
    <row r="18" spans="1:9" ht="25.5">
      <c r="A18" s="52">
        <v>8</v>
      </c>
      <c r="B18" s="114" t="s">
        <v>117</v>
      </c>
      <c r="C18" s="115" t="s">
        <v>118</v>
      </c>
      <c r="D18" s="116" t="s">
        <v>119</v>
      </c>
      <c r="E18" s="56">
        <v>1</v>
      </c>
      <c r="F18" s="56"/>
      <c r="G18" s="57">
        <v>0</v>
      </c>
      <c r="H18" s="56"/>
      <c r="I18" s="57"/>
    </row>
    <row r="19" spans="1:9" ht="25.5">
      <c r="A19" s="52">
        <v>9</v>
      </c>
      <c r="B19" s="53" t="s">
        <v>97</v>
      </c>
      <c r="C19" s="64" t="s">
        <v>98</v>
      </c>
      <c r="D19" s="55" t="s">
        <v>83</v>
      </c>
      <c r="E19" s="56">
        <v>1</v>
      </c>
      <c r="F19" s="56"/>
      <c r="G19" s="57"/>
      <c r="H19" s="56"/>
      <c r="I19" s="57"/>
    </row>
    <row r="20" spans="1:9" ht="25.5">
      <c r="A20" s="52">
        <v>10</v>
      </c>
      <c r="B20" s="53" t="s">
        <v>99</v>
      </c>
      <c r="C20" s="63" t="s">
        <v>100</v>
      </c>
      <c r="D20" s="55" t="s">
        <v>83</v>
      </c>
      <c r="E20" s="56">
        <v>1</v>
      </c>
      <c r="F20" s="56"/>
      <c r="G20" s="57">
        <v>0</v>
      </c>
      <c r="H20" s="56"/>
      <c r="I20" s="57"/>
    </row>
    <row r="21" spans="1:9" ht="25.5">
      <c r="A21" s="52">
        <v>11</v>
      </c>
      <c r="B21" s="53" t="s">
        <v>101</v>
      </c>
      <c r="C21" s="64" t="s">
        <v>102</v>
      </c>
      <c r="D21" s="55" t="s">
        <v>83</v>
      </c>
      <c r="E21" s="56">
        <v>1</v>
      </c>
      <c r="F21" s="56"/>
      <c r="G21" s="57"/>
      <c r="H21" s="56"/>
      <c r="I21" s="57"/>
    </row>
    <row r="22" spans="1:9" ht="25.5">
      <c r="A22" s="52">
        <v>12</v>
      </c>
      <c r="B22" s="114" t="s">
        <v>120</v>
      </c>
      <c r="C22" s="115" t="s">
        <v>121</v>
      </c>
      <c r="D22" s="116" t="s">
        <v>119</v>
      </c>
      <c r="E22" s="56">
        <v>1</v>
      </c>
      <c r="F22" s="56"/>
      <c r="G22" s="57"/>
      <c r="H22" s="56"/>
      <c r="I22" s="57"/>
    </row>
    <row r="23" spans="1:9">
      <c r="A23" s="52"/>
      <c r="B23" s="53"/>
      <c r="C23" s="60"/>
      <c r="D23" s="55"/>
      <c r="E23" s="56"/>
      <c r="F23" s="56"/>
      <c r="G23" s="57"/>
      <c r="H23" s="56"/>
      <c r="I23" s="57"/>
    </row>
    <row r="24" spans="1:9">
      <c r="A24" s="52"/>
      <c r="B24" s="53"/>
      <c r="C24" s="54" t="s">
        <v>103</v>
      </c>
      <c r="D24" s="55"/>
      <c r="E24" s="56"/>
      <c r="F24" s="56"/>
      <c r="G24" s="65">
        <f>SUM(G11:G23)</f>
        <v>0</v>
      </c>
      <c r="H24" s="56"/>
      <c r="I24" s="65"/>
    </row>
    <row r="25" spans="1:9">
      <c r="A25" s="52"/>
      <c r="B25" s="53"/>
      <c r="C25" s="54"/>
      <c r="D25" s="55"/>
      <c r="E25" s="56"/>
      <c r="F25" s="56"/>
      <c r="G25" s="65"/>
      <c r="H25" s="56"/>
      <c r="I25" s="65"/>
    </row>
    <row r="26" spans="1:9">
      <c r="A26" s="52" t="s">
        <v>104</v>
      </c>
      <c r="B26" s="53"/>
      <c r="C26" s="60"/>
      <c r="D26" s="55"/>
      <c r="E26" s="56"/>
      <c r="F26" s="56"/>
      <c r="G26" s="57"/>
      <c r="H26" s="56"/>
      <c r="I26" s="57"/>
    </row>
    <row r="27" spans="1:9">
      <c r="A27" s="52"/>
      <c r="B27" s="53"/>
      <c r="C27" s="54"/>
      <c r="D27" s="55"/>
      <c r="E27" s="56"/>
      <c r="F27" s="56"/>
      <c r="G27" s="57"/>
      <c r="H27" s="56"/>
      <c r="I27" s="57"/>
    </row>
    <row r="28" spans="1:9">
      <c r="A28" s="66"/>
      <c r="B28" s="53"/>
      <c r="C28" s="54" t="s">
        <v>103</v>
      </c>
      <c r="D28" s="55"/>
      <c r="E28" s="56"/>
      <c r="F28" s="56"/>
      <c r="G28" s="65">
        <f>SUM(G27:G27)</f>
        <v>0</v>
      </c>
      <c r="H28" s="56"/>
      <c r="I28" s="65"/>
    </row>
    <row r="29" spans="1:9">
      <c r="A29" s="67"/>
      <c r="B29" s="68"/>
      <c r="C29" s="69"/>
      <c r="D29" s="70"/>
      <c r="E29" s="71"/>
      <c r="F29" s="71"/>
      <c r="G29" s="72"/>
      <c r="H29" s="71"/>
      <c r="I29" s="72"/>
    </row>
    <row r="30" spans="1:9" ht="16.5" thickBot="1">
      <c r="A30" s="73" t="s">
        <v>105</v>
      </c>
      <c r="B30" s="74"/>
      <c r="C30" s="75"/>
      <c r="D30" s="76"/>
      <c r="E30" s="77"/>
      <c r="F30" s="77"/>
      <c r="G30" s="78">
        <f>SUM(G28,G24)</f>
        <v>0</v>
      </c>
      <c r="H30" s="77"/>
      <c r="I30" s="79"/>
    </row>
  </sheetData>
  <protectedRanges>
    <protectedRange password="C08A" sqref="F12" name="Oblast1" securityDescriptor="O:WDG:WDD:(A;;CC;;;S-1-5-21-796845957-813497703-839522115-1003)"/>
  </protectedRanges>
  <mergeCells count="2">
    <mergeCell ref="F7:G7"/>
    <mergeCell ref="H7:I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Stavba</vt:lpstr>
      <vt:lpstr>vozovka</vt:lpstr>
      <vt:lpstr>chodník</vt:lpstr>
      <vt:lpstr>křižovatky</vt:lpstr>
      <vt:lpstr>SO 000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Ing. David Jelínek</cp:lastModifiedBy>
  <cp:lastPrinted>2011-01-24T18:35:54Z</cp:lastPrinted>
  <dcterms:created xsi:type="dcterms:W3CDTF">2011-01-21T20:26:22Z</dcterms:created>
  <dcterms:modified xsi:type="dcterms:W3CDTF">2016-05-18T10:13:15Z</dcterms:modified>
</cp:coreProperties>
</file>