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54" activeTab="1"/>
  </bookViews>
  <sheets>
    <sheet name="Rekapitulace" sheetId="1" r:id="rId1"/>
    <sheet name="Položky" sheetId="2" r:id="rId2"/>
  </sheets>
  <externalReferences>
    <externalReference r:id="rId5"/>
  </externalReferences>
  <definedNames>
    <definedName name="_xlfn.BAHTTEXT" hidden="1">#NAME?</definedName>
    <definedName name="akceproj">'[1]Zakázky'!$B$4:$B$193</definedName>
    <definedName name="_xlnm.Print_Titles" localSheetId="1">'Položky'!$8:$8</definedName>
    <definedName name="_xlnm.Print_Area" localSheetId="1">'Položky'!$B:$G</definedName>
    <definedName name="_xlnm.Print_Area" localSheetId="0">'Rekapitulace'!$B:$G</definedName>
  </definedNames>
  <calcPr fullCalcOnLoad="1"/>
</workbook>
</file>

<file path=xl/sharedStrings.xml><?xml version="1.0" encoding="utf-8"?>
<sst xmlns="http://schemas.openxmlformats.org/spreadsheetml/2006/main" count="422" uniqueCount="247">
  <si>
    <t>MJ</t>
  </si>
  <si>
    <t>cena celkem</t>
  </si>
  <si>
    <t>S</t>
  </si>
  <si>
    <t>CELKOVÝ SOUČET ZA OBJEKT BEZ DPH</t>
  </si>
  <si>
    <t>%</t>
  </si>
  <si>
    <t xml:space="preserve">Akce:        </t>
  </si>
  <si>
    <t xml:space="preserve">Investor:      </t>
  </si>
  <si>
    <t>Zakázka:</t>
  </si>
  <si>
    <t>ks</t>
  </si>
  <si>
    <t>sou</t>
  </si>
  <si>
    <t>m</t>
  </si>
  <si>
    <t>m2</t>
  </si>
  <si>
    <t>Kód položky</t>
  </si>
  <si>
    <t>popis</t>
  </si>
  <si>
    <t>CELKOVÝ SOUČET ZA OBJEKT VČETNĚ DPH</t>
  </si>
  <si>
    <t>D</t>
  </si>
  <si>
    <t>Část:</t>
  </si>
  <si>
    <t>položka</t>
  </si>
  <si>
    <t>počet MJ</t>
  </si>
  <si>
    <t>cena</t>
  </si>
  <si>
    <t>800-713</t>
  </si>
  <si>
    <t>999998260</t>
  </si>
  <si>
    <t>Spony na izolaci</t>
  </si>
  <si>
    <t>páska samolepící ALS šířka 50 mm, délka 50 m</t>
  </si>
  <si>
    <t>998713202</t>
  </si>
  <si>
    <t>800-732</t>
  </si>
  <si>
    <t>484920000</t>
  </si>
  <si>
    <t>Orientační štítek</t>
  </si>
  <si>
    <t>Přesun hmot pro strojovny v objektech v do 6 m</t>
  </si>
  <si>
    <t>800-733</t>
  </si>
  <si>
    <t>vytápění - rozvod potrubí</t>
  </si>
  <si>
    <t>733222104</t>
  </si>
  <si>
    <t>Potrubí měděné polotvrdé spojované měkkým pájením D 22x1</t>
  </si>
  <si>
    <t>733222105</t>
  </si>
  <si>
    <t>733291101</t>
  </si>
  <si>
    <t>Zkouška těsnosti potrubí měděné do D 35x1,5</t>
  </si>
  <si>
    <t>722290234</t>
  </si>
  <si>
    <t>Proplach potrubí</t>
  </si>
  <si>
    <t>999733201</t>
  </si>
  <si>
    <t>Napouštění systému ÚT</t>
  </si>
  <si>
    <t>999733301</t>
  </si>
  <si>
    <t>Topná zkouška systému</t>
  </si>
  <si>
    <t>Přechod vnější Cu 4243G  28-1</t>
  </si>
  <si>
    <t>Přechod vnitřní Cu 4270G  15-1/2</t>
  </si>
  <si>
    <t>Přechod vnější Cu 4243G  22-3/4</t>
  </si>
  <si>
    <t>734291123</t>
  </si>
  <si>
    <t>Kohout plnící a vypouštěcí G 1/2 PN 10 do 110°C závitový</t>
  </si>
  <si>
    <t>735000912</t>
  </si>
  <si>
    <t>Vyregulování ventilu dvojregulačního s termostatickým ovládáním</t>
  </si>
  <si>
    <t>800-735</t>
  </si>
  <si>
    <t>800-734</t>
  </si>
  <si>
    <t>Montáž izolace tepelné potrubí a ohybů návlekovými izolačními pouzdry</t>
  </si>
  <si>
    <t>R E K A P I T U L A C E     Č Á S T I</t>
  </si>
  <si>
    <t>36-M</t>
  </si>
  <si>
    <t>Potrubí-přípl bez pevné podlahy výšky do 3m</t>
  </si>
  <si>
    <t>734292773</t>
  </si>
  <si>
    <t>SOUPIS PRACÍ A DODÁVEK</t>
  </si>
  <si>
    <t>216009.30</t>
  </si>
  <si>
    <t>713400842</t>
  </si>
  <si>
    <t>713463212</t>
  </si>
  <si>
    <t>631544210</t>
  </si>
  <si>
    <t>631544220</t>
  </si>
  <si>
    <t>631544230</t>
  </si>
  <si>
    <t>713463411</t>
  </si>
  <si>
    <t>283770950</t>
  </si>
  <si>
    <t>283771050</t>
  </si>
  <si>
    <t>283771040</t>
  </si>
  <si>
    <t>998713292</t>
  </si>
  <si>
    <t>979081111</t>
  </si>
  <si>
    <t>t</t>
  </si>
  <si>
    <t>979081121</t>
  </si>
  <si>
    <t>979082111</t>
  </si>
  <si>
    <t>979082121</t>
  </si>
  <si>
    <t>979098214</t>
  </si>
  <si>
    <t>Odvoz suti a vybouraných hmot na skládku do 1 km</t>
  </si>
  <si>
    <t>Odvoz suti a vybouraných hmot na skládku ZKD 1 km přes 1 km</t>
  </si>
  <si>
    <t>Vnitrostaveništní vodorovná doprava suti a vybouraných hmot do 10 m</t>
  </si>
  <si>
    <t>Vnitrostaveništní vodorovná doprava suti a vybouraných hmot ZKD 5 m přes 10 m</t>
  </si>
  <si>
    <t>Přesun hmot pro izolace tepelné v objektech v do 12 m</t>
  </si>
  <si>
    <t>Příplatek k přesunu hmot 713 za zvětšený přesun do 100 m</t>
  </si>
  <si>
    <t>Izolace tepelné</t>
  </si>
  <si>
    <t>Izolace tepelné potrubí odstranění vláknitých materiálů s konstrukcí 
s povrchovou úpravou</t>
  </si>
  <si>
    <t xml:space="preserve">Poplatek za uložení stavebního odpadu z izolačních hmot na skládce </t>
  </si>
  <si>
    <t>Montáž izolace tepelné potrubí potrubními pouzdry s Al fólií staženými 
Al páskou 1x D do 100 mm</t>
  </si>
  <si>
    <t>izolace potrubí z pěnového PE 15 x 13 mm</t>
  </si>
  <si>
    <t>izolace potrubí z pěnového PE 18 x 13 mm</t>
  </si>
  <si>
    <t>izolace potrubí z pěnového PE 22 x 13 mm</t>
  </si>
  <si>
    <t>soubor</t>
  </si>
  <si>
    <t>800-713D</t>
  </si>
  <si>
    <t>733110806</t>
  </si>
  <si>
    <t>733110808</t>
  </si>
  <si>
    <t>733110810</t>
  </si>
  <si>
    <t>733890803</t>
  </si>
  <si>
    <t>800-733D</t>
  </si>
  <si>
    <t>Izolace tepelné - demontáže</t>
  </si>
  <si>
    <t>Vytápění - demontáže potrubí</t>
  </si>
  <si>
    <t>Demontáž potrubí ocelového závitového do DN 32</t>
  </si>
  <si>
    <t>Demontáž potrubí ocelového závitového do DN 50</t>
  </si>
  <si>
    <t>Demontáž potrubí ocelového závitového do DN 80</t>
  </si>
  <si>
    <t>Přemístění potrubí demontovaného vodorovně do 100 m v objektech výšky přes 6 do 24 m</t>
  </si>
  <si>
    <t>Vnitrostaveništní vodorovná doprava suti a vybouraných hmot ZKD 5 m</t>
  </si>
  <si>
    <t xml:space="preserve">Poplatek za uložení stavebního odpadu z keramických hmot na skládce </t>
  </si>
  <si>
    <t>Příplatek za zhotovení přípojky z trubek měděných D 15x1</t>
  </si>
  <si>
    <t>Příplatek za zhotovení přípojky z trubek měděných D 18x1</t>
  </si>
  <si>
    <t>733222102</t>
  </si>
  <si>
    <t>Potrubí měděné polotvrdé spojované měkkým pájením D 15x1</t>
  </si>
  <si>
    <t>733222103</t>
  </si>
  <si>
    <t>Potrubí měděné polotvrdé spojované měkkým pájením D 18x1</t>
  </si>
  <si>
    <t>Potrubí měděné polotvrdé spojované měkkým pájením D 28x1,5</t>
  </si>
  <si>
    <t>733222106</t>
  </si>
  <si>
    <t>Potrubí měděné polotvrdé spojované měkkým pájením D 35x1,5</t>
  </si>
  <si>
    <t>733223107</t>
  </si>
  <si>
    <t>Potrubí měděné tvrdé spojované měkkým pájením D 42x1,5</t>
  </si>
  <si>
    <t>733291102</t>
  </si>
  <si>
    <t>Zkouška těsnosti potrubí měděné do D 64x2</t>
  </si>
  <si>
    <t>733224206</t>
  </si>
  <si>
    <t>Příplatek potrubí vedeného v kotelnách a strojovnách D 35x1,5</t>
  </si>
  <si>
    <t>733224207</t>
  </si>
  <si>
    <t>Příplatek potrubí vedeného v kotelnách a strojovnách D 42x1,5</t>
  </si>
  <si>
    <t>998733203</t>
  </si>
  <si>
    <t>998733293</t>
  </si>
  <si>
    <t>Přesun hmot pro rozvody potrubí v objektech v do 24 m</t>
  </si>
  <si>
    <t>Příplatek k přesunu hmot 733 za zvětšený přesun do 500 m</t>
  </si>
  <si>
    <t>733113215</t>
  </si>
  <si>
    <t>Přípl za mont potrubí do DN25 v drážce zdi</t>
  </si>
  <si>
    <t>735111810</t>
  </si>
  <si>
    <t>735151251</t>
  </si>
  <si>
    <t>735151535</t>
  </si>
  <si>
    <t>735151557</t>
  </si>
  <si>
    <t>735151597</t>
  </si>
  <si>
    <t>735151600</t>
  </si>
  <si>
    <t>735151639</t>
  </si>
  <si>
    <t>735151640</t>
  </si>
  <si>
    <t>735151641</t>
  </si>
  <si>
    <t>735151821</t>
  </si>
  <si>
    <t>735152251</t>
  </si>
  <si>
    <t>735152679</t>
  </si>
  <si>
    <t>735192923</t>
  </si>
  <si>
    <t>735211812</t>
  </si>
  <si>
    <t>735211830</t>
  </si>
  <si>
    <t>735221831</t>
  </si>
  <si>
    <t>735221860</t>
  </si>
  <si>
    <t>735291800</t>
  </si>
  <si>
    <t>735494811</t>
  </si>
  <si>
    <t>735890802</t>
  </si>
  <si>
    <t>998735202</t>
  </si>
  <si>
    <t>998735293</t>
  </si>
  <si>
    <t>Demontáž otopného tělesa litinového článkového</t>
  </si>
  <si>
    <t>Demontáž otopného tělesa panelového dvouřadého délka do 1500 mm</t>
  </si>
  <si>
    <t>Demontáž registru trubkového žebrového 76/156 délka do 3 m dvoupramenný</t>
  </si>
  <si>
    <t>Rozřezání demontovaného registru žebrového pramen D 76/3/156 mm</t>
  </si>
  <si>
    <t>Demontáž registru trubkového hladkého DN 80 délka do 3 m jednopramenný</t>
  </si>
  <si>
    <t>Rozřezání demontovaného registru pramen DN 65 nebo 80</t>
  </si>
  <si>
    <t>Demontáž konzoly nebo držáku otopných těles, registrů nebo konvektorů do odpadu</t>
  </si>
  <si>
    <t>Vypuštění vody z otopných těles</t>
  </si>
  <si>
    <t>Přemístění demontovaného otopného tělesa vodorovně 100 m v objektech výšky přes 6 do 12 m</t>
  </si>
  <si>
    <t>Přesun hmot pro otopná tělesa v objektech v do 12 m</t>
  </si>
  <si>
    <t>Příplatek k přesunu hmot 735 za zvětšený přesun do 500 m</t>
  </si>
  <si>
    <t>Otopné těleso panelové Korado Radik Klasik typ 11  500/400 mm</t>
  </si>
  <si>
    <t>Otopné těleso panelové Korado Radik Klasik typ 22  400/800 mm</t>
  </si>
  <si>
    <t>Otopné těleso panelové Korado Radik Klasik typ 22  500/1000 mm</t>
  </si>
  <si>
    <t>Otopné těleso panelové Korado Radik Klasik typ 22  900/1000 mm</t>
  </si>
  <si>
    <t>Otopné těleso panelové Korado Radik Klasik typ 22  900/1400 mm</t>
  </si>
  <si>
    <t>Otopné těleso panelové Korado Radik Klasik typ 33  400/1200 mm</t>
  </si>
  <si>
    <t>Otopné těleso panelové Korado Radik Klasik typ 33  400/1400 mm</t>
  </si>
  <si>
    <t>Otopné těleso panelové Korado Radik Klasik typ 33  400/1600 mm</t>
  </si>
  <si>
    <t>Otopné těleso panelové Korado Radik Ventil Kompakt typ 11 VK  500/400</t>
  </si>
  <si>
    <t>Otopné těleso panelové Korado Radik Ventil Kompakt typ 33 VK  600/1200</t>
  </si>
  <si>
    <t>800-735D</t>
  </si>
  <si>
    <t>Vytápění - demontáže otopných těles</t>
  </si>
  <si>
    <t>734209113</t>
  </si>
  <si>
    <t>734209116</t>
  </si>
  <si>
    <t>734292772</t>
  </si>
  <si>
    <t>734292774</t>
  </si>
  <si>
    <t>734292775</t>
  </si>
  <si>
    <t>734292776</t>
  </si>
  <si>
    <t>998734203</t>
  </si>
  <si>
    <t>998734293</t>
  </si>
  <si>
    <t>Montáž armatury závitové s dvěma závity G 1/2</t>
  </si>
  <si>
    <t>Montáž armatury závitové s dvěma závity G 5/4</t>
  </si>
  <si>
    <t>Kohout kulový přímý G 1/2 PN 42 do 185°C plnoprůtokový vnitřní závit</t>
  </si>
  <si>
    <t>Kohout kulový přímý G 3/4 PN 42 do 185°C plnoprůtokový vnitřní závit</t>
  </si>
  <si>
    <t>Kohout kulový přímý G 1 PN 42 do 185°C plnoprůtokový vnitřní závit</t>
  </si>
  <si>
    <t>Kohout kulový přímý G 1 1/4 PN 42 do 185°C plnoprůtokový vnitřní závit</t>
  </si>
  <si>
    <t>Kohout kulový přímý G 1 1/2 PN 42 do 185°C plnoprůtokový  vnitřní závit</t>
  </si>
  <si>
    <t>Přesun hmot pro armatury v objektech v do 24 m</t>
  </si>
  <si>
    <t>Příplatek k přesunu hmot 734 za zvětšený přesun do 500 m</t>
  </si>
  <si>
    <t>735192921</t>
  </si>
  <si>
    <t>Demontáž otopného tělesa panelového jednořadého délka do 1500 mm</t>
  </si>
  <si>
    <t>Zpětná montáž otopného tělesa panelového dvouřadého do 1500 mm 
(použité původní - přesunuté)</t>
  </si>
  <si>
    <t>Zpětná montáž otopného tělesa panelového jednořadého do 1500 mm 
(použité původní - přesunuté)</t>
  </si>
  <si>
    <t>Přechod vnější Cu 4243G  35-5/4</t>
  </si>
  <si>
    <t>Ventil vyvažovací ruční D9505 DN32, kvs 12 + izolace</t>
  </si>
  <si>
    <t>734411133</t>
  </si>
  <si>
    <t xml:space="preserve">teploměr technický D60, 0-120°C </t>
  </si>
  <si>
    <t>800-783</t>
  </si>
  <si>
    <t>Dokončovací práce - nátěry</t>
  </si>
  <si>
    <t>Vytápění - otopná tělesa</t>
  </si>
  <si>
    <t>Vytápění - armatury</t>
  </si>
  <si>
    <t>Vytápění - strojovny</t>
  </si>
  <si>
    <t>801-1</t>
  </si>
  <si>
    <t>Vysekání rýh ve zdivu cihelném hl do 50 mm š do 100 mm v místě stávajících rozvodů potrubí a zpětné začištění</t>
  </si>
  <si>
    <t>Pomocné stavební práce</t>
  </si>
  <si>
    <t>Regulační radiátorové přímé šroubení R17/2C 1/2"x15</t>
  </si>
  <si>
    <t>Radiárorový přímý ventil  V-exakt 1/2" 3512-02.000 (Heimeier)</t>
  </si>
  <si>
    <t xml:space="preserve">Montáž prov., měř. a regul. zařízení - vytápění </t>
  </si>
  <si>
    <t xml:space="preserve">poznámka :  oběhová čerpadla budou napojena z regulace zdrojů tepla (TČ + PK) </t>
  </si>
  <si>
    <t>Přechod vnější Cu 4243G  15-1/2</t>
  </si>
  <si>
    <t>Přechod vnější Cu 4243G  42-6/4</t>
  </si>
  <si>
    <t>pouzdro potrubní izolační PIPO ALS 28/30 mm</t>
  </si>
  <si>
    <t>pouzdro potrubní izolační PIPO ALS 35/30 mm</t>
  </si>
  <si>
    <t>pouzdro potrubní izolační PIPO ALS 42/30 mm</t>
  </si>
  <si>
    <t>Montáž dřev zákrytů těles - přibližně (bude upřesněno před realizací)</t>
  </si>
  <si>
    <t>Dodávka dřřev zákrytů těles - přibližně (bude upřesněno před realizací)</t>
  </si>
  <si>
    <t>Demontáž dřev zákrytů těles - přibližně</t>
  </si>
  <si>
    <t>800-766</t>
  </si>
  <si>
    <t>Konstrukce truhlářské</t>
  </si>
  <si>
    <t>Potrubí měděné tvrdé spojované měkkým pájením D 54x2</t>
  </si>
  <si>
    <t>Montáž čerpadla oběhového spirálního DN 40 do potrubí</t>
  </si>
  <si>
    <t>čerpadlo GRUNDFOS MAGNA1 32-60 + tepelná izol</t>
  </si>
  <si>
    <t>pouzdro potrubní izolační PIPO ALS 54/30 mm</t>
  </si>
  <si>
    <t>pouzdro potrubní izolační PIPO ALS 22/30 mm</t>
  </si>
  <si>
    <t>Montáž armatury závitové s dvěma závity G 1</t>
  </si>
  <si>
    <t>Ventil vyvažovací ruční D9505 DN25, kvs 6,4 + izolace</t>
  </si>
  <si>
    <t>Zpětná klapka EURA  5/4" lehká (otev 0.02bar)</t>
  </si>
  <si>
    <t>Kohout kulový přímý G 2 PN 42 do 185°C plnoprůtokový  vnitřní závit</t>
  </si>
  <si>
    <t>Přechod vnější Cu 4243G  54-2</t>
  </si>
  <si>
    <t>Přechod vnější Cu 4243G  35-1</t>
  </si>
  <si>
    <t>zapojení oběhového čerpadla na regulaci zdrojů tepla</t>
  </si>
  <si>
    <t xml:space="preserve">pomocný elektromateriál pro napojení oběhového čerpadla - kabeláž včetně uchycení  </t>
  </si>
  <si>
    <t>M</t>
  </si>
  <si>
    <t xml:space="preserve">instalace a zpovoznění bezdrátové regulace DANFOSS Living 
(2 řídící jednotky, 57 hlavic) </t>
  </si>
  <si>
    <t xml:space="preserve">pomocný elektromateriál pro regulaci DANFOSS Living - kabeláž včetně uchycení pro napojení jednotek  </t>
  </si>
  <si>
    <t>řídící jednotka Link CC WIFI PSU</t>
  </si>
  <si>
    <t>zesilovač signálu CF-RU</t>
  </si>
  <si>
    <t>adaptér pro ventily se závitem M30x1,5</t>
  </si>
  <si>
    <t>bezdrátová elektronická hlavice Livinng Connect včetně baterií</t>
  </si>
  <si>
    <t xml:space="preserve">v Trutnově, 09/2016 </t>
  </si>
  <si>
    <t>Nátěry syntetické potrubí do DN 50 barva dražší matný povrch 1x antikorozní, 1x základní, 2x email</t>
  </si>
  <si>
    <t>MŠ Gorkého 289, Trutnov</t>
  </si>
  <si>
    <t>VYTÁPĚNÍ</t>
  </si>
  <si>
    <t>MATEŘSKÁ ŠKOLA TRUTNOV, KOMENSKÉHO 485, 541 01 TRUTNOV</t>
  </si>
  <si>
    <t>Vypracoval: Ing.Jan Pěnčík</t>
  </si>
  <si>
    <t>CELKEM  VYTÁPĚNÍ BEZ DPH</t>
  </si>
  <si>
    <t>CELKEM VYTÁPĚNÍ  VČETNĚ DPH</t>
  </si>
  <si>
    <t>Příplatek potrubí vedeného v kotelnách a strojovnách D 54x2</t>
  </si>
  <si>
    <t>OPRAVA VYTÁPĚNÍ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</si>
</sst>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0\ &quot;Kč&quot;_-;\-* #,##0.000\ &quot;Kč&quot;_-;_-* &quot;-&quot;???\ &quot;Kč&quot;_-;_-@_-"/>
    <numFmt numFmtId="172" formatCode="0.0"/>
    <numFmt numFmtId="173" formatCode="0.0000"/>
    <numFmt numFmtId="174" formatCode="[$-405]d\.\ mmmm\ yyyy"/>
    <numFmt numFmtId="175" formatCode="mm/yyyy"/>
    <numFmt numFmtId="176" formatCode="_-* #,##0\ &quot;Kč&quot;_-;\-* #,##0\ &quot;Kč&quot;_-;_-* &quot;-&quot;??\ &quot;Kč&quot;_-;_-@_-"/>
    <numFmt numFmtId="177" formatCode="#,##0.0\ &quot;Kč&quot;"/>
    <numFmt numFmtId="178" formatCode="_-* #,##0.0\ &quot;Kč&quot;_-;\-* #,##0.0\ &quot;Kč&quot;_-;_-* &quot;-&quot;??\ &quot;Kč&quot;_-;_-@_-"/>
    <numFmt numFmtId="179" formatCode="B2d/mmm"/>
    <numFmt numFmtId="180" formatCode="0.000000"/>
    <numFmt numFmtId="181" formatCode="#,##0.000;\-#,##0.000"/>
    <numFmt numFmtId="182" formatCode="#,##0.00;\-#,##0.00"/>
  </numFmts>
  <fonts count="62">
    <font>
      <sz val="10"/>
      <name val="Arial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i/>
      <sz val="10"/>
      <name val="Arial CE"/>
      <family val="0"/>
    </font>
    <font>
      <b/>
      <i/>
      <sz val="10"/>
      <color indexed="14"/>
      <name val="Arial CE"/>
      <family val="2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name val="Arial CE"/>
      <family val="2"/>
    </font>
    <font>
      <sz val="8"/>
      <name val="Arial"/>
      <family val="0"/>
    </font>
    <font>
      <b/>
      <sz val="12"/>
      <color indexed="14"/>
      <name val="Arial"/>
      <family val="2"/>
    </font>
    <font>
      <i/>
      <sz val="12"/>
      <color indexed="14"/>
      <name val="Arial"/>
      <family val="2"/>
    </font>
    <font>
      <b/>
      <sz val="12"/>
      <color indexed="14"/>
      <name val="Arial CE"/>
      <family val="2"/>
    </font>
    <font>
      <b/>
      <sz val="12"/>
      <name val="Arial"/>
      <family val="2"/>
    </font>
    <font>
      <b/>
      <sz val="13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sz val="10"/>
      <color indexed="14"/>
      <name val="Arial CE"/>
      <family val="2"/>
    </font>
    <font>
      <b/>
      <u val="single"/>
      <sz val="16"/>
      <color indexed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i/>
      <sz val="12"/>
      <name val="Arial CE"/>
      <family val="0"/>
    </font>
    <font>
      <u val="single"/>
      <sz val="10"/>
      <name val="Arial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8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44" fontId="0" fillId="0" borderId="0" xfId="39" applyFont="1" applyAlignment="1">
      <alignment/>
    </xf>
    <xf numFmtId="166" fontId="8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 wrapText="1"/>
    </xf>
    <xf numFmtId="44" fontId="3" fillId="0" borderId="11" xfId="39" applyFont="1" applyBorder="1" applyAlignment="1">
      <alignment horizontal="center"/>
    </xf>
    <xf numFmtId="176" fontId="20" fillId="0" borderId="0" xfId="39" applyNumberFormat="1" applyFont="1" applyBorder="1" applyAlignment="1">
      <alignment/>
    </xf>
    <xf numFmtId="176" fontId="9" fillId="0" borderId="0" xfId="39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1" fontId="24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7" fontId="9" fillId="0" borderId="0" xfId="0" applyNumberFormat="1" applyFont="1" applyAlignment="1">
      <alignment/>
    </xf>
    <xf numFmtId="176" fontId="16" fillId="0" borderId="0" xfId="39" applyNumberFormat="1" applyFont="1" applyAlignment="1">
      <alignment horizontal="center"/>
    </xf>
    <xf numFmtId="176" fontId="2" fillId="0" borderId="0" xfId="39" applyNumberFormat="1" applyFont="1" applyAlignment="1">
      <alignment horizontal="left"/>
    </xf>
    <xf numFmtId="176" fontId="0" fillId="0" borderId="0" xfId="39" applyNumberFormat="1" applyFont="1" applyAlignment="1">
      <alignment/>
    </xf>
    <xf numFmtId="166" fontId="7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left"/>
    </xf>
    <xf numFmtId="9" fontId="12" fillId="0" borderId="0" xfId="48" applyFont="1" applyAlignment="1">
      <alignment horizontal="left"/>
    </xf>
    <xf numFmtId="1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horizontal="left" indent="1"/>
    </xf>
    <xf numFmtId="0" fontId="2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2" xfId="39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6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9" fontId="3" fillId="0" borderId="11" xfId="48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44" fontId="0" fillId="0" borderId="14" xfId="39" applyFont="1" applyBorder="1" applyAlignment="1">
      <alignment/>
    </xf>
    <xf numFmtId="167" fontId="7" fillId="0" borderId="14" xfId="0" applyNumberFormat="1" applyFont="1" applyBorder="1" applyAlignment="1">
      <alignment/>
    </xf>
    <xf numFmtId="44" fontId="0" fillId="0" borderId="0" xfId="39" applyFont="1" applyFill="1" applyAlignment="1">
      <alignment/>
    </xf>
    <xf numFmtId="167" fontId="8" fillId="0" borderId="0" xfId="39" applyNumberFormat="1" applyFont="1" applyAlignment="1">
      <alignment/>
    </xf>
    <xf numFmtId="1" fontId="0" fillId="34" borderId="0" xfId="0" applyNumberFormat="1" applyFill="1" applyAlignment="1">
      <alignment horizontal="right"/>
    </xf>
    <xf numFmtId="44" fontId="0" fillId="0" borderId="14" xfId="39" applyFont="1" applyFill="1" applyBorder="1" applyAlignment="1">
      <alignment/>
    </xf>
    <xf numFmtId="167" fontId="7" fillId="0" borderId="14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17" fontId="20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1" fontId="19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4" fontId="0" fillId="0" borderId="0" xfId="39" applyFont="1" applyBorder="1" applyAlignment="1">
      <alignment/>
    </xf>
    <xf numFmtId="167" fontId="7" fillId="0" borderId="0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1" fontId="24" fillId="0" borderId="0" xfId="0" applyNumberFormat="1" applyFont="1" applyFill="1" applyAlignment="1">
      <alignment/>
    </xf>
    <xf numFmtId="44" fontId="0" fillId="0" borderId="0" xfId="39" applyFont="1" applyFill="1" applyAlignment="1">
      <alignment/>
    </xf>
    <xf numFmtId="9" fontId="3" fillId="0" borderId="0" xfId="48" applyFont="1" applyBorder="1" applyAlignment="1">
      <alignment horizontal="center"/>
    </xf>
    <xf numFmtId="44" fontId="3" fillId="0" borderId="0" xfId="39" applyFont="1" applyBorder="1" applyAlignment="1">
      <alignment horizontal="center"/>
    </xf>
    <xf numFmtId="167" fontId="0" fillId="0" borderId="14" xfId="0" applyNumberForma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4" fontId="0" fillId="0" borderId="0" xfId="39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left" indent="2"/>
    </xf>
    <xf numFmtId="165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34" borderId="14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65" fontId="0" fillId="34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left" indent="2"/>
    </xf>
    <xf numFmtId="165" fontId="0" fillId="34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 indent="2"/>
    </xf>
    <xf numFmtId="1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Fill="1" applyAlignment="1">
      <alignment horizontal="left" indent="2"/>
    </xf>
    <xf numFmtId="1" fontId="0" fillId="0" borderId="0" xfId="0" applyNumberFormat="1" applyFont="1" applyAlignment="1">
      <alignment horizontal="right" indent="2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indent="2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 indent="2"/>
    </xf>
    <xf numFmtId="49" fontId="0" fillId="0" borderId="0" xfId="0" applyNumberFormat="1" applyFont="1" applyAlignment="1">
      <alignment/>
    </xf>
    <xf numFmtId="1" fontId="0" fillId="34" borderId="0" xfId="0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uska\c\Archiv\2016\Admin\Z&#225;klad\Akcepr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ázky"/>
      <sheetName val="Akceprac"/>
    </sheetNames>
    <sheetDataSet>
      <sheetData sheetId="0">
        <row r="7">
          <cell r="B7" t="str">
            <v>209026.30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 t="str">
            <v>210018.40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 t="str">
            <v>211018.40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 t="str">
            <v>212009.30</v>
          </cell>
        </row>
        <row r="26">
          <cell r="B26" t="str">
            <v>212040.30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 t="str">
            <v>213004.30</v>
          </cell>
        </row>
        <row r="36">
          <cell r="B36" t="str">
            <v>213006.30</v>
          </cell>
        </row>
        <row r="37">
          <cell r="B37" t="str">
            <v>213025.30</v>
          </cell>
        </row>
        <row r="38">
          <cell r="B38" t="str">
            <v>213038.31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 t="str">
            <v>214009.41</v>
          </cell>
        </row>
        <row r="64">
          <cell r="B64" t="str">
            <v>214031.40</v>
          </cell>
        </row>
        <row r="65">
          <cell r="B65" t="str">
            <v>214036.30</v>
          </cell>
        </row>
        <row r="66">
          <cell r="B66" t="str">
            <v>214036.40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 t="str">
            <v>215003.40</v>
          </cell>
        </row>
        <row r="84">
          <cell r="B84" t="str">
            <v>215004.40</v>
          </cell>
        </row>
        <row r="85">
          <cell r="B85" t="str">
            <v>215006.30</v>
          </cell>
        </row>
        <row r="86">
          <cell r="B86" t="str">
            <v>215009.40</v>
          </cell>
        </row>
        <row r="87">
          <cell r="B87" t="str">
            <v>215014.30</v>
          </cell>
        </row>
        <row r="88">
          <cell r="B88" t="str">
            <v>215015.31</v>
          </cell>
        </row>
        <row r="89">
          <cell r="B89" t="str">
            <v>215015.32</v>
          </cell>
        </row>
        <row r="90">
          <cell r="B90" t="str">
            <v>215015.33</v>
          </cell>
        </row>
        <row r="91">
          <cell r="B91" t="str">
            <v>215015.34</v>
          </cell>
        </row>
        <row r="92">
          <cell r="B92" t="str">
            <v>215015.35</v>
          </cell>
        </row>
        <row r="93">
          <cell r="B93" t="str">
            <v>215015.36</v>
          </cell>
        </row>
        <row r="94">
          <cell r="B94" t="str">
            <v>215015.37</v>
          </cell>
        </row>
        <row r="95">
          <cell r="B95" t="str">
            <v>215015.41</v>
          </cell>
        </row>
        <row r="96">
          <cell r="B96" t="str">
            <v>215015.42</v>
          </cell>
        </row>
        <row r="97">
          <cell r="B97" t="str">
            <v>215015.43</v>
          </cell>
        </row>
        <row r="98">
          <cell r="B98" t="str">
            <v>215015.40</v>
          </cell>
        </row>
        <row r="99">
          <cell r="B99" t="str">
            <v>215016.20</v>
          </cell>
        </row>
        <row r="100">
          <cell r="B100" t="str">
            <v>215016.30</v>
          </cell>
        </row>
        <row r="101">
          <cell r="B101" t="str">
            <v>215020.40</v>
          </cell>
        </row>
        <row r="102">
          <cell r="B102" t="str">
            <v>215018.50</v>
          </cell>
        </row>
        <row r="103">
          <cell r="B103" t="str">
            <v>215021.30</v>
          </cell>
        </row>
        <row r="104">
          <cell r="B104" t="str">
            <v>215021.40</v>
          </cell>
        </row>
        <row r="105">
          <cell r="B105" t="str">
            <v>215022.30</v>
          </cell>
        </row>
        <row r="106">
          <cell r="B106" t="str">
            <v>215023.20</v>
          </cell>
        </row>
        <row r="107">
          <cell r="B107" t="str">
            <v>215023.30</v>
          </cell>
        </row>
        <row r="108">
          <cell r="B108" t="str">
            <v>215023.40</v>
          </cell>
        </row>
        <row r="109">
          <cell r="B109" t="str">
            <v>215024.30</v>
          </cell>
        </row>
        <row r="110">
          <cell r="B110" t="str">
            <v>215025.30</v>
          </cell>
        </row>
        <row r="111">
          <cell r="B111" t="str">
            <v>215025.31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6">
          <cell r="B116" t="str">
            <v>216001.</v>
          </cell>
        </row>
        <row r="117">
          <cell r="B117" t="str">
            <v>216002.30</v>
          </cell>
        </row>
        <row r="118">
          <cell r="B118" t="str">
            <v>216003.30</v>
          </cell>
        </row>
        <row r="119">
          <cell r="B119" t="str">
            <v>216004.30</v>
          </cell>
        </row>
        <row r="120">
          <cell r="B120" t="str">
            <v>216005.30</v>
          </cell>
        </row>
        <row r="121">
          <cell r="B121" t="str">
            <v>216006.30</v>
          </cell>
        </row>
        <row r="122">
          <cell r="B122" t="str">
            <v>216007.30</v>
          </cell>
        </row>
        <row r="123">
          <cell r="B123" t="str">
            <v>216008.40</v>
          </cell>
        </row>
        <row r="124">
          <cell r="B124" t="str">
            <v>216009.30</v>
          </cell>
        </row>
        <row r="125">
          <cell r="B125" t="str">
            <v>216009.31</v>
          </cell>
        </row>
        <row r="126">
          <cell r="B126" t="str">
            <v>216010.30</v>
          </cell>
        </row>
        <row r="127">
          <cell r="B127" t="str">
            <v>216011.30</v>
          </cell>
        </row>
        <row r="128">
          <cell r="B128" t="str">
            <v>216012.30</v>
          </cell>
        </row>
        <row r="129">
          <cell r="B129" t="str">
            <v>216013.30</v>
          </cell>
        </row>
        <row r="130">
          <cell r="B130" t="str">
            <v>216013.40</v>
          </cell>
        </row>
        <row r="131">
          <cell r="B131" t="str">
            <v>216014.30</v>
          </cell>
        </row>
        <row r="132">
          <cell r="B132" t="str">
            <v>216015.20</v>
          </cell>
        </row>
        <row r="133">
          <cell r="B133" t="str">
            <v>216016.30</v>
          </cell>
        </row>
        <row r="134">
          <cell r="B134" t="str">
            <v>216016.40</v>
          </cell>
        </row>
        <row r="135">
          <cell r="B135" t="str">
            <v>216017.10</v>
          </cell>
        </row>
        <row r="136">
          <cell r="B136" t="str">
            <v>216018.20</v>
          </cell>
        </row>
        <row r="137">
          <cell r="B137" t="str">
            <v>216019.30</v>
          </cell>
        </row>
        <row r="138">
          <cell r="B138" t="str">
            <v>216019.40</v>
          </cell>
        </row>
        <row r="139">
          <cell r="B139" t="str">
            <v>216020.30</v>
          </cell>
        </row>
        <row r="140">
          <cell r="B140" t="str">
            <v>216021.30</v>
          </cell>
        </row>
        <row r="141">
          <cell r="B141" t="str">
            <v>216022.30</v>
          </cell>
        </row>
        <row r="142">
          <cell r="B142" t="str">
            <v>216023.30</v>
          </cell>
        </row>
        <row r="143">
          <cell r="B143" t="str">
            <v>216024.30</v>
          </cell>
        </row>
        <row r="144">
          <cell r="B144" t="str">
            <v>216025.20</v>
          </cell>
        </row>
        <row r="145">
          <cell r="B145" t="str">
            <v>216026.30</v>
          </cell>
        </row>
        <row r="146">
          <cell r="B146" t="str">
            <v>216026.40</v>
          </cell>
        </row>
        <row r="147">
          <cell r="B147" t="str">
            <v>216027.30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 t="str">
            <v>216501.</v>
          </cell>
        </row>
        <row r="185">
          <cell r="B185" t="str">
            <v>216502.</v>
          </cell>
        </row>
        <row r="186">
          <cell r="B186" t="str">
            <v>216503.</v>
          </cell>
        </row>
        <row r="187">
          <cell r="B187" t="str">
            <v>216504.</v>
          </cell>
        </row>
        <row r="188">
          <cell r="B188" t="str">
            <v>216505.</v>
          </cell>
        </row>
        <row r="189">
          <cell r="B189" t="str">
            <v>216506.</v>
          </cell>
        </row>
        <row r="190">
          <cell r="B190" t="str">
            <v>216507.</v>
          </cell>
        </row>
        <row r="191">
          <cell r="B191" t="str">
            <v>216508.</v>
          </cell>
        </row>
        <row r="192">
          <cell r="B192" t="str">
            <v>216509.</v>
          </cell>
        </row>
        <row r="193">
          <cell r="B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J51"/>
  <sheetViews>
    <sheetView showZeros="0" zoomScalePageLayoutView="0" workbookViewId="0" topLeftCell="A40">
      <selection activeCell="C5" sqref="C5"/>
    </sheetView>
  </sheetViews>
  <sheetFormatPr defaultColWidth="9.140625" defaultRowHeight="12.75"/>
  <cols>
    <col min="1" max="1" width="4.00390625" style="0" customWidth="1"/>
    <col min="2" max="2" width="10.8515625" style="0" customWidth="1"/>
    <col min="3" max="3" width="46.57421875" style="1" customWidth="1"/>
    <col min="4" max="4" width="8.00390625" style="1" customWidth="1"/>
    <col min="5" max="5" width="11.7109375" style="3" customWidth="1"/>
    <col min="6" max="6" width="11.7109375" style="2" customWidth="1"/>
    <col min="7" max="7" width="17.421875" style="0" customWidth="1"/>
  </cols>
  <sheetData>
    <row r="1" spans="2:8" ht="20.25" customHeight="1">
      <c r="B1" s="39"/>
      <c r="C1" s="150" t="s">
        <v>56</v>
      </c>
      <c r="D1" s="150"/>
      <c r="E1" s="150"/>
      <c r="F1" s="150"/>
      <c r="G1" s="150"/>
      <c r="H1" s="39"/>
    </row>
    <row r="2" spans="2:7" ht="28.5" customHeight="1">
      <c r="B2" s="34" t="s">
        <v>7</v>
      </c>
      <c r="C2" s="96" t="s">
        <v>57</v>
      </c>
      <c r="D2" s="97"/>
      <c r="E2" s="98"/>
      <c r="F2" s="99"/>
      <c r="G2" s="52"/>
    </row>
    <row r="3" spans="2:7" ht="19.5" customHeight="1">
      <c r="B3" s="20" t="s">
        <v>5</v>
      </c>
      <c r="C3" s="96" t="s">
        <v>246</v>
      </c>
      <c r="D3" s="97"/>
      <c r="E3" s="98"/>
      <c r="F3" s="99"/>
      <c r="G3" s="53"/>
    </row>
    <row r="4" spans="2:7" ht="18" customHeight="1">
      <c r="B4" s="20"/>
      <c r="C4" s="96" t="s">
        <v>239</v>
      </c>
      <c r="D4" s="97"/>
      <c r="E4" s="98"/>
      <c r="F4" s="99"/>
      <c r="G4" s="53"/>
    </row>
    <row r="5" spans="2:7" ht="18" customHeight="1">
      <c r="B5" s="20" t="s">
        <v>16</v>
      </c>
      <c r="C5" s="96" t="s">
        <v>240</v>
      </c>
      <c r="D5" s="97"/>
      <c r="E5" s="98"/>
      <c r="F5" s="99"/>
      <c r="G5" s="53"/>
    </row>
    <row r="6" spans="2:10" ht="22.5" customHeight="1">
      <c r="B6" s="20" t="s">
        <v>6</v>
      </c>
      <c r="C6" s="96" t="s">
        <v>241</v>
      </c>
      <c r="D6" s="97"/>
      <c r="E6" s="98"/>
      <c r="F6" s="99"/>
      <c r="G6" s="53"/>
      <c r="H6" s="4"/>
      <c r="I6" s="4"/>
      <c r="J6" s="38"/>
    </row>
    <row r="7" spans="2:10" ht="24" customHeight="1">
      <c r="B7" s="20"/>
      <c r="C7" s="37"/>
      <c r="E7"/>
      <c r="F7"/>
      <c r="G7" s="4"/>
      <c r="H7" s="4"/>
      <c r="I7" s="4"/>
      <c r="J7" s="38"/>
    </row>
    <row r="8" spans="2:5" ht="16.5" customHeight="1">
      <c r="B8" s="31"/>
      <c r="C8"/>
      <c r="D8" s="5"/>
      <c r="E8"/>
    </row>
    <row r="9" spans="2:7" ht="30.75" customHeight="1">
      <c r="B9" s="149" t="s">
        <v>52</v>
      </c>
      <c r="C9" s="149"/>
      <c r="D9" s="149"/>
      <c r="E9" s="149"/>
      <c r="F9" s="149"/>
      <c r="G9" s="149"/>
    </row>
    <row r="10" spans="2:5" ht="16.5" customHeight="1">
      <c r="B10" s="31"/>
      <c r="C10"/>
      <c r="D10" s="5"/>
      <c r="E10"/>
    </row>
    <row r="11" spans="2:7" ht="31.5">
      <c r="B11" s="43" t="s">
        <v>12</v>
      </c>
      <c r="C11" s="44" t="s">
        <v>13</v>
      </c>
      <c r="D11" s="32"/>
      <c r="E11" s="33"/>
      <c r="F11" s="45"/>
      <c r="G11" s="6" t="s">
        <v>1</v>
      </c>
    </row>
    <row r="12" spans="1:7" ht="12.75">
      <c r="A12" s="7"/>
      <c r="B12" s="7"/>
      <c r="C12" s="22"/>
      <c r="D12" s="23"/>
      <c r="E12" s="24"/>
      <c r="F12" s="24"/>
      <c r="G12" s="25"/>
    </row>
    <row r="13" spans="1:7" ht="15.75">
      <c r="A13" s="10" t="s">
        <v>2</v>
      </c>
      <c r="B13" s="59" t="s">
        <v>88</v>
      </c>
      <c r="C13" s="30" t="str">
        <f>VLOOKUP(B13,Položky!B$12:G$215,2,0)</f>
        <v>Izolace tepelné - demontáže</v>
      </c>
      <c r="G13" s="55">
        <f>VLOOKUP(B13,Položky!B$12:G$215,6,0)</f>
        <v>0</v>
      </c>
    </row>
    <row r="14" spans="1:7" ht="15.75">
      <c r="A14" s="10" t="s">
        <v>2</v>
      </c>
      <c r="B14" s="59" t="s">
        <v>93</v>
      </c>
      <c r="C14" s="30" t="str">
        <f>VLOOKUP(B14,Položky!B$12:G$215,2,0)</f>
        <v>Vytápění - demontáže potrubí</v>
      </c>
      <c r="G14" s="55">
        <f>VLOOKUP(B14,Položky!B$12:G$215,6,0)</f>
        <v>0</v>
      </c>
    </row>
    <row r="15" spans="1:7" ht="15.75">
      <c r="A15" s="10" t="s">
        <v>2</v>
      </c>
      <c r="B15" s="59" t="s">
        <v>168</v>
      </c>
      <c r="C15" s="30" t="str">
        <f>VLOOKUP(B15,Položky!B$12:G$215,2,0)</f>
        <v>Vytápění - demontáže otopných těles</v>
      </c>
      <c r="G15" s="55">
        <f>VLOOKUP(B15,Položky!B$12:G$215,6,0)</f>
        <v>0</v>
      </c>
    </row>
    <row r="16" spans="1:7" ht="15.75">
      <c r="A16" s="10" t="s">
        <v>2</v>
      </c>
      <c r="B16" s="59" t="s">
        <v>20</v>
      </c>
      <c r="C16" s="30" t="str">
        <f>VLOOKUP(B16,Položky!B$12:G$215,2,0)</f>
        <v>Izolace tepelné</v>
      </c>
      <c r="G16" s="55">
        <f>VLOOKUP(B16,Položky!B$12:G$215,6,0)</f>
        <v>0</v>
      </c>
    </row>
    <row r="17" spans="1:7" ht="15.75">
      <c r="A17" s="10" t="s">
        <v>2</v>
      </c>
      <c r="B17" s="59" t="s">
        <v>25</v>
      </c>
      <c r="C17" s="30" t="str">
        <f>VLOOKUP(B17,Položky!B$12:G$215,2,0)</f>
        <v>Vytápění - strojovny</v>
      </c>
      <c r="G17" s="55">
        <f>VLOOKUP(B17,Položky!B$12:G$215,6,0)</f>
        <v>0</v>
      </c>
    </row>
    <row r="18" spans="1:7" ht="15.75">
      <c r="A18" s="10" t="s">
        <v>2</v>
      </c>
      <c r="B18" s="59" t="s">
        <v>29</v>
      </c>
      <c r="C18" s="30" t="str">
        <f>VLOOKUP(B18,Položky!B$12:G$215,2,0)</f>
        <v>vytápění - rozvod potrubí</v>
      </c>
      <c r="G18" s="55">
        <f>VLOOKUP(B18,Položky!B$12:G$215,6,0)</f>
        <v>0</v>
      </c>
    </row>
    <row r="19" spans="1:7" ht="15.75">
      <c r="A19" s="10" t="s">
        <v>2</v>
      </c>
      <c r="B19" s="59" t="s">
        <v>50</v>
      </c>
      <c r="C19" s="30" t="str">
        <f>VLOOKUP(B19,Položky!B$12:G$215,2,0)</f>
        <v>Vytápění - armatury</v>
      </c>
      <c r="G19" s="55">
        <f>VLOOKUP(B19,Položky!B$12:G$215,6,0)</f>
        <v>0</v>
      </c>
    </row>
    <row r="20" spans="1:7" ht="15.75">
      <c r="A20" s="10" t="s">
        <v>2</v>
      </c>
      <c r="B20" s="59" t="s">
        <v>49</v>
      </c>
      <c r="C20" s="30" t="str">
        <f>VLOOKUP(B20,Položky!B$12:G$215,2,0)</f>
        <v>Vytápění - otopná tělesa</v>
      </c>
      <c r="G20" s="55">
        <f>VLOOKUP(B20,Položky!B$12:G$215,6,0)</f>
        <v>0</v>
      </c>
    </row>
    <row r="21" spans="1:7" ht="15.75">
      <c r="A21" s="10" t="s">
        <v>2</v>
      </c>
      <c r="B21" s="59" t="s">
        <v>215</v>
      </c>
      <c r="C21" s="30" t="str">
        <f>VLOOKUP(B21,Položky!B$12:G$215,2,0)</f>
        <v>Konstrukce truhlářské</v>
      </c>
      <c r="G21" s="55">
        <f>VLOOKUP(B21,Položky!B$12:G$215,6,0)</f>
        <v>0</v>
      </c>
    </row>
    <row r="22" spans="1:7" ht="15.75">
      <c r="A22" s="10" t="s">
        <v>2</v>
      </c>
      <c r="B22" s="59" t="s">
        <v>195</v>
      </c>
      <c r="C22" s="30" t="str">
        <f>VLOOKUP(B22,Položky!B$12:G$215,2,0)</f>
        <v>Dokončovací práce - nátěry</v>
      </c>
      <c r="G22" s="55">
        <f>VLOOKUP(B22,Položky!B$12:G$215,6,0)</f>
        <v>0</v>
      </c>
    </row>
    <row r="23" spans="1:7" ht="15.75">
      <c r="A23" s="10" t="s">
        <v>2</v>
      </c>
      <c r="B23" s="59" t="s">
        <v>200</v>
      </c>
      <c r="C23" s="30" t="str">
        <f>VLOOKUP(B23,Položky!B$12:G$215,2,0)</f>
        <v>Pomocné stavební práce</v>
      </c>
      <c r="G23" s="55">
        <f>VLOOKUP(B23,Položky!B$12:G$215,6,0)</f>
        <v>0</v>
      </c>
    </row>
    <row r="24" spans="1:7" ht="15.75">
      <c r="A24" s="10" t="s">
        <v>2</v>
      </c>
      <c r="B24" s="59" t="s">
        <v>53</v>
      </c>
      <c r="C24" s="30" t="str">
        <f>VLOOKUP(B24,Položky!B$12:G$215,2,0)</f>
        <v>Montáž prov., měř. a regul. zařízení - vytápění </v>
      </c>
      <c r="G24" s="55">
        <f>VLOOKUP(B24,Položky!B$12:G$215,6,0)</f>
        <v>0</v>
      </c>
    </row>
    <row r="25" spans="1:7" ht="15.75">
      <c r="A25" s="59"/>
      <c r="B25" s="59"/>
      <c r="C25" s="30"/>
      <c r="G25" s="55"/>
    </row>
    <row r="26" spans="1:7" ht="15.75">
      <c r="A26" s="17"/>
      <c r="B26" s="62"/>
      <c r="C26" s="30"/>
      <c r="G26" s="55"/>
    </row>
    <row r="27" spans="3:7" ht="12.75">
      <c r="C27" s="14"/>
      <c r="F27" s="27"/>
      <c r="G27" s="13"/>
    </row>
    <row r="28" spans="3:7" ht="15.75">
      <c r="C28" s="11" t="s">
        <v>3</v>
      </c>
      <c r="G28" s="28">
        <f>SUM(G13:G26)</f>
        <v>0</v>
      </c>
    </row>
    <row r="29" spans="3:7" ht="18.75" customHeight="1">
      <c r="C29" s="50" t="s">
        <v>14</v>
      </c>
      <c r="D29" s="48"/>
      <c r="E29" s="61">
        <f>Položky!E10</f>
        <v>0.21</v>
      </c>
      <c r="F29" s="49"/>
      <c r="G29" s="29">
        <f>G28*(1+E29)</f>
        <v>0</v>
      </c>
    </row>
    <row r="30" spans="3:7" ht="12.75">
      <c r="C30" s="14"/>
      <c r="F30" s="12"/>
      <c r="G30" s="13"/>
    </row>
    <row r="31" spans="2:7" ht="12.75">
      <c r="B31" s="15"/>
      <c r="C31" s="57"/>
      <c r="D31" s="58"/>
      <c r="E31" s="58"/>
      <c r="F31" s="56"/>
      <c r="G31" s="13"/>
    </row>
    <row r="32" spans="3:7" ht="12.75">
      <c r="C32" s="83" t="str">
        <f>Položky!B171</f>
        <v>v Trutnově, 09/2016 </v>
      </c>
      <c r="D32" s="15" t="s">
        <v>242</v>
      </c>
      <c r="E32" s="15"/>
      <c r="F32" s="83"/>
      <c r="G32" s="13"/>
    </row>
    <row r="33" spans="3:7" ht="12.75">
      <c r="C33" s="46"/>
      <c r="D33" s="15"/>
      <c r="E33" s="15"/>
      <c r="F33" s="83">
        <f>Položky!F172</f>
        <v>0</v>
      </c>
      <c r="G33" s="13"/>
    </row>
    <row r="34" spans="6:7" ht="12.75">
      <c r="F34" s="12"/>
      <c r="G34" s="13"/>
    </row>
    <row r="35" spans="1:7" ht="15.75">
      <c r="A35" s="17"/>
      <c r="B35" s="11"/>
      <c r="C35" s="14"/>
      <c r="F35" s="18"/>
      <c r="G35" s="19"/>
    </row>
    <row r="36" spans="1:7" ht="15.75">
      <c r="A36" s="17"/>
      <c r="B36" s="11"/>
      <c r="C36" s="14"/>
      <c r="F36" s="18"/>
      <c r="G36" s="19"/>
    </row>
    <row r="37" spans="1:7" ht="15.75">
      <c r="A37" s="17"/>
      <c r="B37" s="11"/>
      <c r="C37"/>
      <c r="F37" s="56"/>
      <c r="G37" s="13"/>
    </row>
    <row r="38" spans="1:7" ht="15.75">
      <c r="A38" s="17"/>
      <c r="B38" s="11"/>
      <c r="F38" s="12"/>
      <c r="G38" s="13"/>
    </row>
    <row r="39" spans="1:7" ht="15.75">
      <c r="A39" s="17"/>
      <c r="B39" s="11"/>
      <c r="C39"/>
      <c r="F39" s="12"/>
      <c r="G39" s="13"/>
    </row>
    <row r="40" spans="1:7" ht="15.75">
      <c r="A40" s="17"/>
      <c r="B40" s="11"/>
      <c r="E40" s="16"/>
      <c r="F40" s="12"/>
      <c r="G40" s="13"/>
    </row>
    <row r="41" spans="1:7" ht="15.75">
      <c r="A41" s="17"/>
      <c r="B41" s="11"/>
      <c r="C41" s="14"/>
      <c r="E41" s="16"/>
      <c r="F41" s="12"/>
      <c r="G41" s="13"/>
    </row>
    <row r="42" spans="1:7" ht="12.75">
      <c r="A42" s="17"/>
      <c r="C42" s="14"/>
      <c r="E42" s="16"/>
      <c r="F42" s="12"/>
      <c r="G42" s="13"/>
    </row>
    <row r="43" spans="3:7" ht="12.75">
      <c r="C43" s="14"/>
      <c r="F43" s="18"/>
      <c r="G43" s="13"/>
    </row>
    <row r="44" spans="3:7" ht="12.75">
      <c r="C44" s="14"/>
      <c r="F44" s="12"/>
      <c r="G44" s="13"/>
    </row>
    <row r="45" spans="3:7" ht="12.75">
      <c r="C45" s="14"/>
      <c r="F45" s="12"/>
      <c r="G45" s="13"/>
    </row>
    <row r="46" spans="3:7" ht="12.75">
      <c r="C46" s="14"/>
      <c r="E46" s="16"/>
      <c r="F46" s="12"/>
      <c r="G46" s="13"/>
    </row>
    <row r="47" spans="3:7" ht="12.75">
      <c r="C47" s="14"/>
      <c r="F47" s="18"/>
      <c r="G47" s="13"/>
    </row>
    <row r="48" spans="6:7" ht="12.75">
      <c r="F48" s="18"/>
      <c r="G48" s="13"/>
    </row>
    <row r="49" spans="3:7" ht="12.75">
      <c r="C49" s="14"/>
      <c r="F49" s="12"/>
      <c r="G49" s="13"/>
    </row>
    <row r="50" spans="3:7" ht="12.75">
      <c r="C50" s="14"/>
      <c r="E50" s="16"/>
      <c r="F50" s="12"/>
      <c r="G50" s="13"/>
    </row>
    <row r="51" spans="6:7" ht="12.75">
      <c r="F51" s="12"/>
      <c r="G51" s="13"/>
    </row>
  </sheetData>
  <sheetProtection/>
  <mergeCells count="2">
    <mergeCell ref="B9:G9"/>
    <mergeCell ref="C1:G1"/>
  </mergeCells>
  <printOptions/>
  <pageMargins left="0.68" right="0.28" top="1.43" bottom="0.984251969" header="0.4921259845" footer="0.4921259845"/>
  <pageSetup blackAndWhite="1" horizontalDpi="600" verticalDpi="600" orientation="portrait" paperSize="9" scale="85" r:id="rId1"/>
  <headerFooter alignWithMargins="0">
    <oddHeader>&amp;R&amp;"Arial,Kurzíva"MŠ Gorkého č.p. 289, Trutnov- rekonstrukce topného systému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M251"/>
  <sheetViews>
    <sheetView showGridLines="0" showZeros="0" tabSelected="1" zoomScale="115" zoomScaleNormal="115" zoomScaleSheetLayoutView="115" zoomScalePageLayoutView="0" workbookViewId="0" topLeftCell="A1">
      <selection activeCell="C9" sqref="C9"/>
    </sheetView>
  </sheetViews>
  <sheetFormatPr defaultColWidth="9.140625" defaultRowHeight="12.75"/>
  <cols>
    <col min="1" max="1" width="8.421875" style="0" customWidth="1"/>
    <col min="2" max="2" width="10.421875" style="0" customWidth="1"/>
    <col min="3" max="3" width="64.57421875" style="1" customWidth="1"/>
    <col min="4" max="4" width="7.7109375" style="21" customWidth="1"/>
    <col min="5" max="5" width="11.00390625" style="3" customWidth="1"/>
    <col min="6" max="6" width="14.28125" style="26" customWidth="1"/>
    <col min="7" max="7" width="16.28125" style="54" customWidth="1"/>
    <col min="8" max="8" width="13.28125" style="5" customWidth="1"/>
    <col min="9" max="9" width="28.28125" style="0" customWidth="1"/>
    <col min="10" max="10" width="14.57421875" style="0" customWidth="1"/>
    <col min="17" max="17" width="33.57421875" style="0" bestFit="1" customWidth="1"/>
    <col min="18" max="18" width="27.7109375" style="0" bestFit="1" customWidth="1"/>
  </cols>
  <sheetData>
    <row r="1" spans="2:9" ht="20.25" customHeight="1">
      <c r="B1" s="39"/>
      <c r="C1" s="150" t="s">
        <v>56</v>
      </c>
      <c r="D1" s="150"/>
      <c r="E1" s="150"/>
      <c r="F1" s="150"/>
      <c r="G1" s="150"/>
      <c r="H1" s="64"/>
      <c r="I1" s="39"/>
    </row>
    <row r="2" spans="2:9" ht="27" customHeight="1">
      <c r="B2" s="34" t="s">
        <v>7</v>
      </c>
      <c r="C2" s="96" t="s">
        <v>57</v>
      </c>
      <c r="D2" s="97"/>
      <c r="E2" s="98"/>
      <c r="F2" s="99"/>
      <c r="G2" s="52"/>
      <c r="H2" s="35"/>
      <c r="I2" s="36"/>
    </row>
    <row r="3" spans="2:9" ht="20.25" customHeight="1">
      <c r="B3" s="20" t="s">
        <v>5</v>
      </c>
      <c r="C3" s="96" t="s">
        <v>246</v>
      </c>
      <c r="D3" s="97"/>
      <c r="E3" s="98"/>
      <c r="F3" s="99"/>
      <c r="G3" s="53"/>
      <c r="H3" s="4"/>
      <c r="I3" s="38"/>
    </row>
    <row r="4" spans="2:9" ht="20.25" customHeight="1">
      <c r="B4" s="20"/>
      <c r="C4" s="96" t="s">
        <v>239</v>
      </c>
      <c r="D4" s="97"/>
      <c r="E4" s="98"/>
      <c r="F4" s="99"/>
      <c r="G4" s="53"/>
      <c r="H4" s="4"/>
      <c r="I4" s="38"/>
    </row>
    <row r="5" spans="2:9" ht="20.25" customHeight="1">
      <c r="B5" s="20" t="s">
        <v>16</v>
      </c>
      <c r="C5" s="96" t="s">
        <v>240</v>
      </c>
      <c r="D5" s="97"/>
      <c r="E5" s="98"/>
      <c r="F5" s="99"/>
      <c r="G5" s="53"/>
      <c r="H5" s="4"/>
      <c r="I5" s="38"/>
    </row>
    <row r="6" spans="2:9" ht="24" customHeight="1">
      <c r="B6" s="20" t="s">
        <v>6</v>
      </c>
      <c r="C6" s="96" t="s">
        <v>241</v>
      </c>
      <c r="D6" s="97"/>
      <c r="E6" s="98"/>
      <c r="F6" s="99"/>
      <c r="G6" s="53"/>
      <c r="H6" s="4"/>
      <c r="I6" s="38"/>
    </row>
    <row r="7" spans="3:5" ht="19.5" customHeight="1">
      <c r="C7"/>
      <c r="D7" s="5"/>
      <c r="E7"/>
    </row>
    <row r="8" spans="1:8" ht="15.75" customHeight="1">
      <c r="A8" s="65">
        <f>COUNTA(A12:A169)</f>
        <v>12</v>
      </c>
      <c r="B8" s="100"/>
      <c r="C8" s="66" t="s">
        <v>17</v>
      </c>
      <c r="D8" s="67" t="s">
        <v>0</v>
      </c>
      <c r="E8" s="6" t="s">
        <v>18</v>
      </c>
      <c r="F8" s="68" t="s">
        <v>19</v>
      </c>
      <c r="G8" s="69" t="s">
        <v>1</v>
      </c>
      <c r="H8"/>
    </row>
    <row r="9" spans="1:8" ht="15.75" customHeight="1">
      <c r="A9" s="7"/>
      <c r="B9" s="101"/>
      <c r="C9" s="8" t="s">
        <v>243</v>
      </c>
      <c r="D9" s="9"/>
      <c r="E9" s="9"/>
      <c r="F9" s="40"/>
      <c r="G9" s="70">
        <f>SUMIF(A12:G170,"S",G12:G170)</f>
        <v>0</v>
      </c>
      <c r="H9"/>
    </row>
    <row r="10" spans="1:8" ht="15.75" customHeight="1">
      <c r="A10" s="7"/>
      <c r="B10" s="102"/>
      <c r="C10" s="71" t="s">
        <v>244</v>
      </c>
      <c r="D10" s="8"/>
      <c r="E10" s="72">
        <v>0.21</v>
      </c>
      <c r="F10" s="40"/>
      <c r="G10" s="73">
        <f>G9*(1+E10)</f>
        <v>0</v>
      </c>
      <c r="H10"/>
    </row>
    <row r="11" spans="1:8" ht="15.75" customHeight="1">
      <c r="A11" s="7"/>
      <c r="B11" s="103"/>
      <c r="C11" s="22"/>
      <c r="D11" s="23"/>
      <c r="E11" s="92"/>
      <c r="F11" s="93"/>
      <c r="G11" s="25"/>
      <c r="H11"/>
    </row>
    <row r="12" spans="2:8" ht="12.75" customHeight="1">
      <c r="B12" s="104"/>
      <c r="C12" s="46"/>
      <c r="D12" s="105"/>
      <c r="E12" s="46"/>
      <c r="G12" s="13"/>
      <c r="H12"/>
    </row>
    <row r="13" spans="1:8" ht="14.25" customHeight="1">
      <c r="A13" s="10" t="s">
        <v>2</v>
      </c>
      <c r="B13" s="106" t="s">
        <v>88</v>
      </c>
      <c r="C13" s="74" t="s">
        <v>94</v>
      </c>
      <c r="D13" s="107"/>
      <c r="E13" s="108"/>
      <c r="F13" s="75"/>
      <c r="G13" s="76">
        <f>SUM(G14:G19)</f>
        <v>0</v>
      </c>
      <c r="H13"/>
    </row>
    <row r="14" spans="2:8" ht="25.5">
      <c r="B14" s="109" t="s">
        <v>58</v>
      </c>
      <c r="C14" s="110" t="s">
        <v>81</v>
      </c>
      <c r="D14" s="111" t="s">
        <v>11</v>
      </c>
      <c r="E14" s="46">
        <v>43</v>
      </c>
      <c r="F14" s="77"/>
      <c r="G14" s="13">
        <f aca="true" t="shared" si="0" ref="G14:G19">E14*F14</f>
        <v>0</v>
      </c>
      <c r="H14"/>
    </row>
    <row r="15" spans="2:8" ht="12.75" customHeight="1">
      <c r="B15" s="109" t="s">
        <v>68</v>
      </c>
      <c r="C15" s="110" t="s">
        <v>74</v>
      </c>
      <c r="D15" s="111" t="s">
        <v>69</v>
      </c>
      <c r="E15" s="112">
        <v>6.056</v>
      </c>
      <c r="F15" s="77"/>
      <c r="G15" s="13">
        <f t="shared" si="0"/>
        <v>0</v>
      </c>
      <c r="H15"/>
    </row>
    <row r="16" spans="2:8" ht="12.75" customHeight="1">
      <c r="B16" s="109" t="s">
        <v>70</v>
      </c>
      <c r="C16" s="110" t="s">
        <v>75</v>
      </c>
      <c r="D16" s="111" t="s">
        <v>69</v>
      </c>
      <c r="E16" s="112">
        <v>12.112</v>
      </c>
      <c r="F16" s="77"/>
      <c r="G16" s="13">
        <f t="shared" si="0"/>
        <v>0</v>
      </c>
      <c r="H16"/>
    </row>
    <row r="17" spans="2:8" ht="12.75" customHeight="1">
      <c r="B17" s="109" t="s">
        <v>71</v>
      </c>
      <c r="C17" s="110" t="s">
        <v>76</v>
      </c>
      <c r="D17" s="111" t="s">
        <v>69</v>
      </c>
      <c r="E17" s="112">
        <v>6.056</v>
      </c>
      <c r="F17" s="77"/>
      <c r="G17" s="13">
        <f t="shared" si="0"/>
        <v>0</v>
      </c>
      <c r="H17"/>
    </row>
    <row r="18" spans="2:8" ht="12.75" customHeight="1">
      <c r="B18" s="109" t="s">
        <v>72</v>
      </c>
      <c r="C18" s="110" t="s">
        <v>77</v>
      </c>
      <c r="D18" s="111" t="s">
        <v>69</v>
      </c>
      <c r="E18" s="112">
        <v>24.224</v>
      </c>
      <c r="F18" s="77"/>
      <c r="G18" s="13">
        <f t="shared" si="0"/>
        <v>0</v>
      </c>
      <c r="H18"/>
    </row>
    <row r="19" spans="2:8" ht="12.75">
      <c r="B19" s="109" t="s">
        <v>73</v>
      </c>
      <c r="C19" s="110" t="s">
        <v>82</v>
      </c>
      <c r="D19" s="111" t="s">
        <v>69</v>
      </c>
      <c r="E19" s="112">
        <v>6.056</v>
      </c>
      <c r="F19" s="77"/>
      <c r="G19" s="13">
        <f t="shared" si="0"/>
        <v>0</v>
      </c>
      <c r="H19"/>
    </row>
    <row r="20" spans="2:8" ht="12.75">
      <c r="B20" s="109"/>
      <c r="C20" s="110"/>
      <c r="D20" s="111"/>
      <c r="E20" s="112"/>
      <c r="F20" s="77"/>
      <c r="G20" s="13"/>
      <c r="H20"/>
    </row>
    <row r="21" spans="2:8" ht="12.75" customHeight="1">
      <c r="B21" s="109"/>
      <c r="C21" s="110"/>
      <c r="D21" s="111"/>
      <c r="E21" s="113"/>
      <c r="F21" s="78"/>
      <c r="G21" s="13"/>
      <c r="H21"/>
    </row>
    <row r="22" spans="1:8" ht="14.25" customHeight="1">
      <c r="A22" s="10" t="s">
        <v>2</v>
      </c>
      <c r="B22" s="106" t="s">
        <v>93</v>
      </c>
      <c r="C22" s="74" t="s">
        <v>95</v>
      </c>
      <c r="D22" s="107"/>
      <c r="E22" s="108"/>
      <c r="F22" s="75"/>
      <c r="G22" s="76">
        <f>SUM(G23:G26)</f>
        <v>0</v>
      </c>
      <c r="H22"/>
    </row>
    <row r="23" spans="2:8" ht="12.75">
      <c r="B23" s="109" t="s">
        <v>89</v>
      </c>
      <c r="C23" s="110" t="s">
        <v>96</v>
      </c>
      <c r="D23" s="111" t="s">
        <v>10</v>
      </c>
      <c r="E23" s="46">
        <v>250</v>
      </c>
      <c r="F23" s="77"/>
      <c r="G23" s="13">
        <f>E23*F23</f>
        <v>0</v>
      </c>
      <c r="H23"/>
    </row>
    <row r="24" spans="2:8" ht="12.75" customHeight="1">
      <c r="B24" s="109" t="s">
        <v>90</v>
      </c>
      <c r="C24" s="110" t="s">
        <v>97</v>
      </c>
      <c r="D24" s="111" t="s">
        <v>10</v>
      </c>
      <c r="E24" s="112">
        <v>100</v>
      </c>
      <c r="F24" s="77"/>
      <c r="G24" s="13">
        <f>E24*F24</f>
        <v>0</v>
      </c>
      <c r="H24"/>
    </row>
    <row r="25" spans="2:8" ht="12.75" customHeight="1">
      <c r="B25" s="109" t="s">
        <v>91</v>
      </c>
      <c r="C25" s="110" t="s">
        <v>98</v>
      </c>
      <c r="D25" s="111" t="s">
        <v>10</v>
      </c>
      <c r="E25" s="112">
        <v>50</v>
      </c>
      <c r="F25" s="77"/>
      <c r="G25" s="13">
        <f>E25*F25</f>
        <v>0</v>
      </c>
      <c r="H25"/>
    </row>
    <row r="26" spans="2:8" ht="25.5">
      <c r="B26" s="109" t="s">
        <v>92</v>
      </c>
      <c r="C26" s="110" t="s">
        <v>99</v>
      </c>
      <c r="D26" s="111" t="s">
        <v>69</v>
      </c>
      <c r="E26" s="112">
        <v>1.76</v>
      </c>
      <c r="F26" s="77"/>
      <c r="G26" s="13">
        <f>E26*F26</f>
        <v>0</v>
      </c>
      <c r="H26"/>
    </row>
    <row r="27" spans="2:8" ht="12.75" customHeight="1">
      <c r="B27" s="109"/>
      <c r="C27" s="110"/>
      <c r="D27" s="111"/>
      <c r="E27" s="112"/>
      <c r="F27" s="77"/>
      <c r="G27" s="13"/>
      <c r="H27"/>
    </row>
    <row r="28" spans="2:8" ht="12.75" customHeight="1">
      <c r="B28" s="109"/>
      <c r="C28" s="110"/>
      <c r="D28" s="111"/>
      <c r="E28" s="112"/>
      <c r="F28" s="77"/>
      <c r="G28" s="13"/>
      <c r="H28"/>
    </row>
    <row r="29" spans="1:8" ht="12.75" customHeight="1">
      <c r="A29" s="10" t="s">
        <v>2</v>
      </c>
      <c r="B29" s="106" t="s">
        <v>168</v>
      </c>
      <c r="C29" s="74" t="s">
        <v>169</v>
      </c>
      <c r="D29" s="107"/>
      <c r="E29" s="114"/>
      <c r="F29" s="75"/>
      <c r="G29" s="76">
        <f>SUM(G30:G39)</f>
        <v>0</v>
      </c>
      <c r="H29"/>
    </row>
    <row r="30" spans="2:10" ht="12.75" customHeight="1">
      <c r="B30" s="109" t="s">
        <v>125</v>
      </c>
      <c r="C30" s="110" t="s">
        <v>147</v>
      </c>
      <c r="D30" s="115" t="s">
        <v>11</v>
      </c>
      <c r="E30" s="116">
        <v>45.2</v>
      </c>
      <c r="F30" s="77"/>
      <c r="G30" s="13">
        <f aca="true" t="shared" si="1" ref="G30:G39">E30*F30</f>
        <v>0</v>
      </c>
      <c r="H30"/>
      <c r="I30" s="77"/>
      <c r="J30" s="84"/>
    </row>
    <row r="31" spans="2:10" ht="12.75" customHeight="1">
      <c r="B31" s="109">
        <v>735151811</v>
      </c>
      <c r="C31" s="110" t="s">
        <v>188</v>
      </c>
      <c r="D31" s="105" t="s">
        <v>8</v>
      </c>
      <c r="E31" s="116">
        <v>4</v>
      </c>
      <c r="F31" s="77"/>
      <c r="G31" s="13">
        <f t="shared" si="1"/>
        <v>0</v>
      </c>
      <c r="H31"/>
      <c r="I31" s="77"/>
      <c r="J31" s="84"/>
    </row>
    <row r="32" spans="2:10" ht="12.75" customHeight="1">
      <c r="B32" s="109" t="s">
        <v>134</v>
      </c>
      <c r="C32" s="117" t="s">
        <v>148</v>
      </c>
      <c r="D32" s="105" t="s">
        <v>8</v>
      </c>
      <c r="E32" s="116">
        <v>23</v>
      </c>
      <c r="F32" s="77"/>
      <c r="G32" s="13">
        <f t="shared" si="1"/>
        <v>0</v>
      </c>
      <c r="H32"/>
      <c r="I32" s="77"/>
      <c r="J32" s="84"/>
    </row>
    <row r="33" spans="2:10" ht="12.75" customHeight="1">
      <c r="B33" s="109" t="s">
        <v>138</v>
      </c>
      <c r="C33" s="117" t="s">
        <v>149</v>
      </c>
      <c r="D33" s="105" t="s">
        <v>8</v>
      </c>
      <c r="E33" s="116">
        <v>4</v>
      </c>
      <c r="F33" s="77"/>
      <c r="G33" s="13">
        <f t="shared" si="1"/>
        <v>0</v>
      </c>
      <c r="H33"/>
      <c r="I33" s="77"/>
      <c r="J33" s="84"/>
    </row>
    <row r="34" spans="2:10" ht="12.75" customHeight="1">
      <c r="B34" s="109" t="s">
        <v>139</v>
      </c>
      <c r="C34" s="117" t="s">
        <v>150</v>
      </c>
      <c r="D34" s="105" t="s">
        <v>10</v>
      </c>
      <c r="E34" s="116">
        <v>22</v>
      </c>
      <c r="F34" s="77"/>
      <c r="G34" s="13">
        <f t="shared" si="1"/>
        <v>0</v>
      </c>
      <c r="H34"/>
      <c r="I34" s="77"/>
      <c r="J34" s="84"/>
    </row>
    <row r="35" spans="2:10" ht="12.75" customHeight="1">
      <c r="B35" s="109" t="s">
        <v>140</v>
      </c>
      <c r="C35" s="117" t="s">
        <v>151</v>
      </c>
      <c r="D35" s="105" t="s">
        <v>8</v>
      </c>
      <c r="E35" s="116">
        <v>1</v>
      </c>
      <c r="F35" s="77"/>
      <c r="G35" s="13">
        <f t="shared" si="1"/>
        <v>0</v>
      </c>
      <c r="H35"/>
      <c r="I35" s="77"/>
      <c r="J35" s="84"/>
    </row>
    <row r="36" spans="2:10" ht="12.75" customHeight="1">
      <c r="B36" s="109" t="s">
        <v>141</v>
      </c>
      <c r="C36" s="117" t="s">
        <v>152</v>
      </c>
      <c r="D36" s="105" t="s">
        <v>10</v>
      </c>
      <c r="E36" s="116">
        <v>4</v>
      </c>
      <c r="F36" s="77"/>
      <c r="G36" s="13">
        <f t="shared" si="1"/>
        <v>0</v>
      </c>
      <c r="H36"/>
      <c r="I36" s="77"/>
      <c r="J36" s="84"/>
    </row>
    <row r="37" spans="2:10" ht="12.75" customHeight="1">
      <c r="B37" s="109" t="s">
        <v>142</v>
      </c>
      <c r="C37" s="117" t="s">
        <v>153</v>
      </c>
      <c r="D37" s="105" t="s">
        <v>8</v>
      </c>
      <c r="E37" s="116">
        <v>10</v>
      </c>
      <c r="F37" s="77"/>
      <c r="G37" s="13">
        <f t="shared" si="1"/>
        <v>0</v>
      </c>
      <c r="H37"/>
      <c r="I37" s="77"/>
      <c r="J37" s="84"/>
    </row>
    <row r="38" spans="2:10" ht="12.75" customHeight="1">
      <c r="B38" s="109" t="s">
        <v>143</v>
      </c>
      <c r="C38" s="117" t="s">
        <v>154</v>
      </c>
      <c r="D38" s="105" t="s">
        <v>9</v>
      </c>
      <c r="E38" s="116">
        <v>1</v>
      </c>
      <c r="F38" s="77"/>
      <c r="G38" s="13">
        <f t="shared" si="1"/>
        <v>0</v>
      </c>
      <c r="H38"/>
      <c r="I38" s="77"/>
      <c r="J38" s="84"/>
    </row>
    <row r="39" spans="2:10" ht="12.75" customHeight="1">
      <c r="B39" s="104" t="s">
        <v>144</v>
      </c>
      <c r="C39" s="46" t="s">
        <v>155</v>
      </c>
      <c r="D39" s="115" t="s">
        <v>69</v>
      </c>
      <c r="E39" s="118">
        <v>2.23</v>
      </c>
      <c r="G39" s="13">
        <f t="shared" si="1"/>
        <v>0</v>
      </c>
      <c r="H39"/>
      <c r="I39" s="26"/>
      <c r="J39" s="84"/>
    </row>
    <row r="40" spans="2:8" ht="12.75" customHeight="1">
      <c r="B40" s="109"/>
      <c r="C40" s="110"/>
      <c r="D40" s="111"/>
      <c r="E40" s="113"/>
      <c r="F40" s="78"/>
      <c r="G40" s="13"/>
      <c r="H40"/>
    </row>
    <row r="41" spans="2:8" ht="12.75" customHeight="1">
      <c r="B41" s="109"/>
      <c r="C41" s="110"/>
      <c r="D41" s="111"/>
      <c r="E41" s="113"/>
      <c r="F41" s="78"/>
      <c r="G41" s="13"/>
      <c r="H41"/>
    </row>
    <row r="42" spans="1:8" ht="14.25" customHeight="1">
      <c r="A42" s="10" t="s">
        <v>2</v>
      </c>
      <c r="B42" s="106" t="s">
        <v>20</v>
      </c>
      <c r="C42" s="74" t="s">
        <v>80</v>
      </c>
      <c r="D42" s="107"/>
      <c r="E42" s="108"/>
      <c r="F42" s="75"/>
      <c r="G42" s="76">
        <f>SUM(G43:G56)</f>
        <v>0</v>
      </c>
      <c r="H42"/>
    </row>
    <row r="43" spans="2:8" ht="25.5">
      <c r="B43" s="109" t="s">
        <v>59</v>
      </c>
      <c r="C43" s="110" t="s">
        <v>83</v>
      </c>
      <c r="D43" s="111" t="s">
        <v>10</v>
      </c>
      <c r="E43" s="46">
        <v>149</v>
      </c>
      <c r="F43" s="77"/>
      <c r="G43" s="13">
        <f aca="true" t="shared" si="2" ref="G43:G52">E43*F43</f>
        <v>0</v>
      </c>
      <c r="H43"/>
    </row>
    <row r="44" spans="2:8" ht="12.75">
      <c r="B44" s="109">
        <v>631544200</v>
      </c>
      <c r="C44" s="110" t="s">
        <v>221</v>
      </c>
      <c r="D44" s="111" t="s">
        <v>10</v>
      </c>
      <c r="E44" s="46">
        <v>15</v>
      </c>
      <c r="F44" s="77"/>
      <c r="G44" s="13">
        <f>E44*F44</f>
        <v>0</v>
      </c>
      <c r="H44"/>
    </row>
    <row r="45" spans="2:8" ht="12.75" customHeight="1">
      <c r="B45" s="109" t="s">
        <v>60</v>
      </c>
      <c r="C45" s="110" t="s">
        <v>209</v>
      </c>
      <c r="D45" s="111" t="s">
        <v>10</v>
      </c>
      <c r="E45" s="46">
        <v>75</v>
      </c>
      <c r="F45" s="77"/>
      <c r="G45" s="13">
        <f t="shared" si="2"/>
        <v>0</v>
      </c>
      <c r="H45"/>
    </row>
    <row r="46" spans="2:8" ht="12.75" customHeight="1">
      <c r="B46" s="109" t="s">
        <v>61</v>
      </c>
      <c r="C46" s="110" t="s">
        <v>210</v>
      </c>
      <c r="D46" s="111" t="s">
        <v>10</v>
      </c>
      <c r="E46" s="46">
        <v>35</v>
      </c>
      <c r="F46" s="77"/>
      <c r="G46" s="13">
        <f t="shared" si="2"/>
        <v>0</v>
      </c>
      <c r="H46"/>
    </row>
    <row r="47" spans="2:8" ht="12.75" customHeight="1">
      <c r="B47" s="109" t="s">
        <v>62</v>
      </c>
      <c r="C47" s="110" t="s">
        <v>211</v>
      </c>
      <c r="D47" s="111" t="s">
        <v>10</v>
      </c>
      <c r="E47" s="46">
        <v>20</v>
      </c>
      <c r="F47" s="77"/>
      <c r="G47" s="13">
        <f t="shared" si="2"/>
        <v>0</v>
      </c>
      <c r="H47"/>
    </row>
    <row r="48" spans="2:8" ht="12.75" customHeight="1">
      <c r="B48" s="109">
        <v>631544240</v>
      </c>
      <c r="C48" s="110" t="s">
        <v>220</v>
      </c>
      <c r="D48" s="111" t="s">
        <v>10</v>
      </c>
      <c r="E48" s="46">
        <v>4</v>
      </c>
      <c r="F48" s="77"/>
      <c r="G48" s="13">
        <f>E48*F48</f>
        <v>0</v>
      </c>
      <c r="H48"/>
    </row>
    <row r="49" spans="2:8" ht="12.75" customHeight="1">
      <c r="B49" s="109" t="s">
        <v>63</v>
      </c>
      <c r="C49" s="110" t="s">
        <v>51</v>
      </c>
      <c r="D49" s="111" t="s">
        <v>10</v>
      </c>
      <c r="E49" s="46">
        <v>167</v>
      </c>
      <c r="F49" s="77"/>
      <c r="G49" s="13">
        <f t="shared" si="2"/>
        <v>0</v>
      </c>
      <c r="H49"/>
    </row>
    <row r="50" spans="2:8" ht="12.75" customHeight="1">
      <c r="B50" s="109" t="s">
        <v>64</v>
      </c>
      <c r="C50" s="110" t="s">
        <v>84</v>
      </c>
      <c r="D50" s="111" t="s">
        <v>10</v>
      </c>
      <c r="E50" s="46">
        <v>82</v>
      </c>
      <c r="F50" s="77"/>
      <c r="G50" s="13">
        <f t="shared" si="2"/>
        <v>0</v>
      </c>
      <c r="H50"/>
    </row>
    <row r="51" spans="2:8" ht="12.75" customHeight="1">
      <c r="B51" s="109" t="s">
        <v>65</v>
      </c>
      <c r="C51" s="110" t="s">
        <v>85</v>
      </c>
      <c r="D51" s="111" t="s">
        <v>10</v>
      </c>
      <c r="E51" s="46">
        <v>40</v>
      </c>
      <c r="F51" s="77"/>
      <c r="G51" s="13">
        <f t="shared" si="2"/>
        <v>0</v>
      </c>
      <c r="H51"/>
    </row>
    <row r="52" spans="2:8" ht="12.75" customHeight="1">
      <c r="B52" s="109" t="s">
        <v>66</v>
      </c>
      <c r="C52" s="110" t="s">
        <v>86</v>
      </c>
      <c r="D52" s="111" t="s">
        <v>10</v>
      </c>
      <c r="E52" s="46">
        <v>45</v>
      </c>
      <c r="F52" s="77"/>
      <c r="G52" s="13">
        <f t="shared" si="2"/>
        <v>0</v>
      </c>
      <c r="H52"/>
    </row>
    <row r="53" spans="2:8" ht="12.75" customHeight="1">
      <c r="B53" s="46" t="s">
        <v>21</v>
      </c>
      <c r="C53" s="46" t="s">
        <v>22</v>
      </c>
      <c r="D53" s="115" t="s">
        <v>8</v>
      </c>
      <c r="E53" s="116">
        <v>300</v>
      </c>
      <c r="F53" s="77"/>
      <c r="G53" s="13">
        <f>E53*F53</f>
        <v>0</v>
      </c>
      <c r="H53"/>
    </row>
    <row r="54" spans="2:8" ht="12.75" customHeight="1">
      <c r="B54" s="104">
        <v>999998261</v>
      </c>
      <c r="C54" s="46" t="s">
        <v>23</v>
      </c>
      <c r="D54" s="115" t="s">
        <v>8</v>
      </c>
      <c r="E54" s="116">
        <v>2</v>
      </c>
      <c r="G54" s="13">
        <f>E54*F54</f>
        <v>0</v>
      </c>
      <c r="H54"/>
    </row>
    <row r="55" spans="2:8" ht="12.75" customHeight="1">
      <c r="B55" s="46" t="s">
        <v>24</v>
      </c>
      <c r="C55" s="110" t="s">
        <v>78</v>
      </c>
      <c r="D55" s="105" t="s">
        <v>4</v>
      </c>
      <c r="E55" s="113">
        <v>1.95</v>
      </c>
      <c r="F55" s="78"/>
      <c r="G55" s="13">
        <f>ROUND(E55*SUM(G43:G54)/100,1)</f>
        <v>0</v>
      </c>
      <c r="H55"/>
    </row>
    <row r="56" spans="2:8" ht="12.75" customHeight="1">
      <c r="B56" s="109" t="s">
        <v>67</v>
      </c>
      <c r="C56" s="110" t="s">
        <v>79</v>
      </c>
      <c r="D56" s="105" t="s">
        <v>4</v>
      </c>
      <c r="E56" s="113">
        <v>0.73</v>
      </c>
      <c r="F56" s="78"/>
      <c r="G56" s="13">
        <f>ROUND(E56*SUM(G43:G54)/100,1)</f>
        <v>0</v>
      </c>
      <c r="H56"/>
    </row>
    <row r="57" spans="2:8" ht="12.75" customHeight="1">
      <c r="B57" s="109"/>
      <c r="C57" s="110"/>
      <c r="D57" s="111"/>
      <c r="E57" s="113"/>
      <c r="F57" s="78"/>
      <c r="G57" s="13"/>
      <c r="H57"/>
    </row>
    <row r="58" spans="2:8" ht="12.75" customHeight="1">
      <c r="B58" s="46"/>
      <c r="C58" s="46"/>
      <c r="D58" s="105"/>
      <c r="E58" s="119"/>
      <c r="G58" s="13"/>
      <c r="H58"/>
    </row>
    <row r="59" spans="1:8" ht="12.75" customHeight="1">
      <c r="A59" s="10" t="s">
        <v>2</v>
      </c>
      <c r="B59" s="106" t="s">
        <v>25</v>
      </c>
      <c r="C59" s="74" t="s">
        <v>199</v>
      </c>
      <c r="D59" s="107"/>
      <c r="E59" s="114"/>
      <c r="F59" s="75"/>
      <c r="G59" s="76">
        <f>SUM(G60:G63)</f>
        <v>0</v>
      </c>
      <c r="H59"/>
    </row>
    <row r="60" spans="2:8" ht="12.75" customHeight="1">
      <c r="B60" s="46">
        <v>732429112</v>
      </c>
      <c r="C60" s="46" t="s">
        <v>218</v>
      </c>
      <c r="D60" s="115" t="s">
        <v>87</v>
      </c>
      <c r="E60" s="46">
        <v>2</v>
      </c>
      <c r="G60" s="13">
        <f>E60*F60</f>
        <v>0</v>
      </c>
      <c r="H60"/>
    </row>
    <row r="61" spans="2:8" ht="12.75" customHeight="1">
      <c r="B61" s="120" t="s">
        <v>15</v>
      </c>
      <c r="C61" s="121" t="s">
        <v>219</v>
      </c>
      <c r="D61" s="115" t="s">
        <v>8</v>
      </c>
      <c r="E61" s="121">
        <v>1</v>
      </c>
      <c r="F61" s="77"/>
      <c r="G61" s="13">
        <f>E61*F61</f>
        <v>0</v>
      </c>
      <c r="H61"/>
    </row>
    <row r="62" spans="2:8" ht="12.75" customHeight="1">
      <c r="B62" s="46" t="s">
        <v>26</v>
      </c>
      <c r="C62" s="46" t="s">
        <v>27</v>
      </c>
      <c r="D62" s="115" t="s">
        <v>8</v>
      </c>
      <c r="E62" s="121">
        <v>2</v>
      </c>
      <c r="G62" s="13">
        <f>E62*F62</f>
        <v>0</v>
      </c>
      <c r="H62"/>
    </row>
    <row r="63" spans="2:8" ht="12.75" customHeight="1">
      <c r="B63" s="120">
        <v>998732102</v>
      </c>
      <c r="C63" s="121" t="s">
        <v>28</v>
      </c>
      <c r="D63" s="115" t="s">
        <v>4</v>
      </c>
      <c r="E63" s="122">
        <v>1.52</v>
      </c>
      <c r="F63" s="78"/>
      <c r="G63" s="13">
        <f>ROUND(E63*SUM(G61:G62)/100,1)</f>
        <v>0</v>
      </c>
      <c r="H63"/>
    </row>
    <row r="64" spans="2:8" ht="12.75" customHeight="1">
      <c r="B64" s="46"/>
      <c r="C64" s="46"/>
      <c r="D64" s="46"/>
      <c r="E64" s="116"/>
      <c r="G64" s="13"/>
      <c r="H64"/>
    </row>
    <row r="65" spans="2:8" ht="12.75" customHeight="1">
      <c r="B65" s="46"/>
      <c r="C65" s="121"/>
      <c r="D65" s="46"/>
      <c r="E65" s="122"/>
      <c r="G65" s="13"/>
      <c r="H65"/>
    </row>
    <row r="66" spans="1:8" ht="12.75" customHeight="1">
      <c r="A66" s="10" t="s">
        <v>2</v>
      </c>
      <c r="B66" s="106" t="s">
        <v>29</v>
      </c>
      <c r="C66" s="74" t="s">
        <v>30</v>
      </c>
      <c r="D66" s="107"/>
      <c r="E66" s="114"/>
      <c r="F66" s="75"/>
      <c r="G66" s="76">
        <f>SUM(G67:G87)</f>
        <v>0</v>
      </c>
      <c r="H66"/>
    </row>
    <row r="67" spans="2:10" ht="12.75" customHeight="1">
      <c r="B67" s="104" t="s">
        <v>104</v>
      </c>
      <c r="C67" s="46" t="s">
        <v>105</v>
      </c>
      <c r="D67" s="105" t="s">
        <v>10</v>
      </c>
      <c r="E67" s="123">
        <v>205</v>
      </c>
      <c r="G67" s="13">
        <f aca="true" t="shared" si="3" ref="G67:G84">E67*F67</f>
        <v>0</v>
      </c>
      <c r="H67"/>
      <c r="I67" s="26"/>
      <c r="J67" s="84"/>
    </row>
    <row r="68" spans="2:10" ht="12.75" customHeight="1">
      <c r="B68" s="104" t="s">
        <v>106</v>
      </c>
      <c r="C68" s="46" t="s">
        <v>107</v>
      </c>
      <c r="D68" s="105" t="s">
        <v>10</v>
      </c>
      <c r="E68" s="123">
        <v>68</v>
      </c>
      <c r="G68" s="13">
        <f t="shared" si="3"/>
        <v>0</v>
      </c>
      <c r="H68"/>
      <c r="I68" s="26"/>
      <c r="J68" s="84"/>
    </row>
    <row r="69" spans="2:10" ht="12.75" customHeight="1">
      <c r="B69" s="104" t="s">
        <v>31</v>
      </c>
      <c r="C69" s="46" t="s">
        <v>32</v>
      </c>
      <c r="D69" s="105" t="s">
        <v>10</v>
      </c>
      <c r="E69" s="123">
        <v>103</v>
      </c>
      <c r="G69" s="13">
        <f t="shared" si="3"/>
        <v>0</v>
      </c>
      <c r="H69"/>
      <c r="I69" s="26"/>
      <c r="J69" s="84"/>
    </row>
    <row r="70" spans="2:10" ht="12.75" customHeight="1">
      <c r="B70" s="104" t="s">
        <v>33</v>
      </c>
      <c r="C70" s="46" t="s">
        <v>108</v>
      </c>
      <c r="D70" s="105" t="s">
        <v>10</v>
      </c>
      <c r="E70" s="123">
        <v>75</v>
      </c>
      <c r="G70" s="13">
        <f t="shared" si="3"/>
        <v>0</v>
      </c>
      <c r="H70"/>
      <c r="I70" s="26"/>
      <c r="J70" s="84"/>
    </row>
    <row r="71" spans="2:10" ht="12.75" customHeight="1">
      <c r="B71" s="104" t="s">
        <v>109</v>
      </c>
      <c r="C71" s="46" t="s">
        <v>110</v>
      </c>
      <c r="D71" s="105" t="s">
        <v>10</v>
      </c>
      <c r="E71" s="123">
        <v>35</v>
      </c>
      <c r="G71" s="13">
        <f t="shared" si="3"/>
        <v>0</v>
      </c>
      <c r="H71"/>
      <c r="I71" s="26"/>
      <c r="J71" s="84"/>
    </row>
    <row r="72" spans="2:10" ht="12.75" customHeight="1">
      <c r="B72" s="104" t="s">
        <v>111</v>
      </c>
      <c r="C72" s="46" t="s">
        <v>112</v>
      </c>
      <c r="D72" s="105" t="s">
        <v>10</v>
      </c>
      <c r="E72" s="123">
        <v>20</v>
      </c>
      <c r="G72" s="13">
        <f t="shared" si="3"/>
        <v>0</v>
      </c>
      <c r="H72"/>
      <c r="I72" s="26"/>
      <c r="J72" s="84"/>
    </row>
    <row r="73" spans="2:10" ht="12.75" customHeight="1">
      <c r="B73" s="104">
        <v>733223108</v>
      </c>
      <c r="C73" s="46" t="s">
        <v>217</v>
      </c>
      <c r="D73" s="105" t="s">
        <v>10</v>
      </c>
      <c r="E73" s="123">
        <v>4</v>
      </c>
      <c r="G73" s="13">
        <f t="shared" si="3"/>
        <v>0</v>
      </c>
      <c r="H73"/>
      <c r="I73" s="26"/>
      <c r="J73" s="84"/>
    </row>
    <row r="74" spans="2:10" ht="12.75" customHeight="1">
      <c r="B74" s="104" t="s">
        <v>115</v>
      </c>
      <c r="C74" s="46" t="s">
        <v>116</v>
      </c>
      <c r="D74" s="105" t="s">
        <v>10</v>
      </c>
      <c r="E74" s="123">
        <v>10</v>
      </c>
      <c r="G74" s="13">
        <f t="shared" si="3"/>
        <v>0</v>
      </c>
      <c r="H74"/>
      <c r="I74" s="26"/>
      <c r="J74" s="84"/>
    </row>
    <row r="75" spans="2:10" ht="12.75" customHeight="1">
      <c r="B75" s="104" t="s">
        <v>117</v>
      </c>
      <c r="C75" s="46" t="s">
        <v>118</v>
      </c>
      <c r="D75" s="105" t="s">
        <v>10</v>
      </c>
      <c r="E75" s="123">
        <v>20</v>
      </c>
      <c r="G75" s="13">
        <f t="shared" si="3"/>
        <v>0</v>
      </c>
      <c r="H75"/>
      <c r="I75" s="26"/>
      <c r="J75" s="84"/>
    </row>
    <row r="76" spans="2:10" ht="12.75" customHeight="1">
      <c r="B76" s="104">
        <v>733224208</v>
      </c>
      <c r="C76" s="46" t="s">
        <v>245</v>
      </c>
      <c r="D76" s="105" t="s">
        <v>10</v>
      </c>
      <c r="E76" s="123">
        <v>4</v>
      </c>
      <c r="G76" s="13">
        <f t="shared" si="3"/>
        <v>0</v>
      </c>
      <c r="H76"/>
      <c r="I76" s="26"/>
      <c r="J76" s="84"/>
    </row>
    <row r="77" spans="2:10" ht="12.75" customHeight="1">
      <c r="B77" s="104">
        <v>733224222</v>
      </c>
      <c r="C77" s="46" t="s">
        <v>102</v>
      </c>
      <c r="D77" s="115" t="s">
        <v>8</v>
      </c>
      <c r="E77" s="123">
        <v>110</v>
      </c>
      <c r="G77" s="13">
        <f>E77*F77</f>
        <v>0</v>
      </c>
      <c r="H77"/>
      <c r="I77" s="79"/>
      <c r="J77" s="84"/>
    </row>
    <row r="78" spans="2:10" ht="12.75" customHeight="1">
      <c r="B78" s="104">
        <v>733224223</v>
      </c>
      <c r="C78" s="46" t="s">
        <v>103</v>
      </c>
      <c r="D78" s="115" t="s">
        <v>8</v>
      </c>
      <c r="E78" s="123">
        <v>4</v>
      </c>
      <c r="G78" s="13">
        <f>E78*F78</f>
        <v>0</v>
      </c>
      <c r="H78"/>
      <c r="I78" s="79"/>
      <c r="J78" s="84"/>
    </row>
    <row r="79" spans="2:10" ht="12.75" customHeight="1">
      <c r="B79" s="46" t="s">
        <v>123</v>
      </c>
      <c r="C79" s="46" t="s">
        <v>124</v>
      </c>
      <c r="D79" s="105" t="s">
        <v>10</v>
      </c>
      <c r="E79" s="46">
        <v>100</v>
      </c>
      <c r="G79" s="13">
        <f>E79*F79</f>
        <v>0</v>
      </c>
      <c r="H79"/>
      <c r="I79" s="79"/>
      <c r="J79" s="84"/>
    </row>
    <row r="80" spans="2:10" ht="12.75" customHeight="1">
      <c r="B80" s="104">
        <v>723150321</v>
      </c>
      <c r="C80" s="46" t="s">
        <v>54</v>
      </c>
      <c r="D80" s="105" t="s">
        <v>10</v>
      </c>
      <c r="E80" s="116">
        <v>176</v>
      </c>
      <c r="G80" s="13">
        <f>E80*F80</f>
        <v>0</v>
      </c>
      <c r="H80"/>
      <c r="I80" s="26"/>
      <c r="J80" s="84"/>
    </row>
    <row r="81" spans="2:10" ht="12.75" customHeight="1">
      <c r="B81" s="104" t="s">
        <v>34</v>
      </c>
      <c r="C81" s="46" t="s">
        <v>35</v>
      </c>
      <c r="D81" s="105" t="s">
        <v>10</v>
      </c>
      <c r="E81" s="123">
        <v>486</v>
      </c>
      <c r="G81" s="13">
        <f t="shared" si="3"/>
        <v>0</v>
      </c>
      <c r="H81"/>
      <c r="I81" s="26"/>
      <c r="J81" s="84"/>
    </row>
    <row r="82" spans="2:10" ht="12.75" customHeight="1">
      <c r="B82" s="104" t="s">
        <v>113</v>
      </c>
      <c r="C82" s="46" t="s">
        <v>114</v>
      </c>
      <c r="D82" s="105" t="s">
        <v>10</v>
      </c>
      <c r="E82" s="123">
        <v>24</v>
      </c>
      <c r="G82" s="13">
        <f t="shared" si="3"/>
        <v>0</v>
      </c>
      <c r="H82"/>
      <c r="I82" s="26"/>
      <c r="J82" s="84"/>
    </row>
    <row r="83" spans="2:8" ht="12.75" customHeight="1">
      <c r="B83" s="46" t="s">
        <v>36</v>
      </c>
      <c r="C83" s="46" t="s">
        <v>37</v>
      </c>
      <c r="D83" s="105" t="s">
        <v>10</v>
      </c>
      <c r="E83" s="116">
        <v>510</v>
      </c>
      <c r="G83" s="13">
        <f t="shared" si="3"/>
        <v>0</v>
      </c>
      <c r="H83"/>
    </row>
    <row r="84" spans="2:8" ht="12.75" customHeight="1">
      <c r="B84" s="46" t="s">
        <v>38</v>
      </c>
      <c r="C84" s="46" t="s">
        <v>39</v>
      </c>
      <c r="D84" s="105" t="s">
        <v>9</v>
      </c>
      <c r="E84" s="116">
        <v>1</v>
      </c>
      <c r="G84" s="13">
        <f t="shared" si="3"/>
        <v>0</v>
      </c>
      <c r="H84"/>
    </row>
    <row r="85" spans="2:8" ht="12.75" customHeight="1">
      <c r="B85" s="104" t="s">
        <v>119</v>
      </c>
      <c r="C85" s="46" t="s">
        <v>121</v>
      </c>
      <c r="D85" s="105" t="s">
        <v>4</v>
      </c>
      <c r="E85" s="122">
        <v>3.67</v>
      </c>
      <c r="F85" s="78"/>
      <c r="G85" s="13">
        <f>ROUND(E85*SUM(G67:G84)/100,1)</f>
        <v>0</v>
      </c>
      <c r="H85"/>
    </row>
    <row r="86" spans="2:8" ht="12.75" customHeight="1">
      <c r="B86" s="104" t="s">
        <v>120</v>
      </c>
      <c r="C86" s="46" t="s">
        <v>122</v>
      </c>
      <c r="D86" s="105" t="s">
        <v>4</v>
      </c>
      <c r="E86" s="122">
        <v>1.41</v>
      </c>
      <c r="F86" s="78"/>
      <c r="G86" s="13">
        <f>ROUND(E86*SUM(G67:G84)/100,1)</f>
        <v>0</v>
      </c>
      <c r="H86"/>
    </row>
    <row r="87" spans="2:8" ht="12.75" customHeight="1">
      <c r="B87" s="46" t="s">
        <v>40</v>
      </c>
      <c r="C87" s="46" t="s">
        <v>41</v>
      </c>
      <c r="D87" s="105" t="s">
        <v>9</v>
      </c>
      <c r="E87" s="116">
        <v>1</v>
      </c>
      <c r="G87" s="13">
        <f>E87*F87</f>
        <v>0</v>
      </c>
      <c r="H87"/>
    </row>
    <row r="88" spans="2:8" ht="12.75" customHeight="1">
      <c r="B88" s="46"/>
      <c r="C88" s="46"/>
      <c r="D88" s="105"/>
      <c r="E88" s="116"/>
      <c r="G88" s="13"/>
      <c r="H88"/>
    </row>
    <row r="89" spans="2:8" ht="9" customHeight="1">
      <c r="B89" s="104"/>
      <c r="C89" s="46"/>
      <c r="D89" s="105"/>
      <c r="E89" s="122"/>
      <c r="F89" s="78"/>
      <c r="G89" s="13"/>
      <c r="H89"/>
    </row>
    <row r="90" spans="1:8" ht="15.75" customHeight="1">
      <c r="A90" s="10" t="s">
        <v>2</v>
      </c>
      <c r="B90" s="106" t="s">
        <v>50</v>
      </c>
      <c r="C90" s="74" t="s">
        <v>198</v>
      </c>
      <c r="D90" s="107"/>
      <c r="E90" s="114"/>
      <c r="F90" s="75"/>
      <c r="G90" s="76">
        <f>SUM(G91:G117)</f>
        <v>0</v>
      </c>
      <c r="H90"/>
    </row>
    <row r="91" spans="2:8" ht="12.75" customHeight="1">
      <c r="B91" s="46" t="s">
        <v>170</v>
      </c>
      <c r="C91" s="110" t="s">
        <v>178</v>
      </c>
      <c r="D91" s="115" t="s">
        <v>8</v>
      </c>
      <c r="E91" s="46">
        <v>114</v>
      </c>
      <c r="G91" s="82">
        <f aca="true" t="shared" si="4" ref="G91:G111">E91*F91</f>
        <v>0</v>
      </c>
      <c r="H91"/>
    </row>
    <row r="92" spans="2:8" ht="12.75" customHeight="1">
      <c r="B92" s="104">
        <v>551211173</v>
      </c>
      <c r="C92" s="121" t="s">
        <v>204</v>
      </c>
      <c r="D92" s="115" t="s">
        <v>8</v>
      </c>
      <c r="E92" s="121">
        <v>54</v>
      </c>
      <c r="F92" s="77"/>
      <c r="G92" s="13">
        <f t="shared" si="4"/>
        <v>0</v>
      </c>
      <c r="H92"/>
    </row>
    <row r="93" spans="2:8" ht="12.75" customHeight="1">
      <c r="B93" s="104">
        <v>551273464</v>
      </c>
      <c r="C93" s="46" t="s">
        <v>203</v>
      </c>
      <c r="D93" s="115" t="s">
        <v>8</v>
      </c>
      <c r="E93" s="123">
        <v>60</v>
      </c>
      <c r="G93" s="13">
        <f t="shared" si="4"/>
        <v>0</v>
      </c>
      <c r="H93"/>
    </row>
    <row r="94" spans="2:8" ht="12.75" customHeight="1">
      <c r="B94" s="109">
        <v>734209115</v>
      </c>
      <c r="C94" s="110" t="s">
        <v>222</v>
      </c>
      <c r="D94" s="115" t="s">
        <v>8</v>
      </c>
      <c r="E94" s="46">
        <v>1</v>
      </c>
      <c r="F94" s="91"/>
      <c r="G94" s="82">
        <f>E94*F94</f>
        <v>0</v>
      </c>
      <c r="H94"/>
    </row>
    <row r="95" spans="2:8" ht="12.75" customHeight="1">
      <c r="B95" s="46" t="s">
        <v>15</v>
      </c>
      <c r="C95" s="46" t="s">
        <v>223</v>
      </c>
      <c r="D95" s="115" t="s">
        <v>8</v>
      </c>
      <c r="E95" s="46">
        <v>1</v>
      </c>
      <c r="F95" s="77"/>
      <c r="G95" s="82">
        <f>E95*F95</f>
        <v>0</v>
      </c>
      <c r="H95"/>
    </row>
    <row r="96" spans="2:8" ht="12.75">
      <c r="B96" s="109" t="s">
        <v>171</v>
      </c>
      <c r="C96" s="110" t="s">
        <v>179</v>
      </c>
      <c r="D96" s="115" t="s">
        <v>8</v>
      </c>
      <c r="E96" s="46">
        <v>1</v>
      </c>
      <c r="F96" s="91"/>
      <c r="G96" s="82">
        <f t="shared" si="4"/>
        <v>0</v>
      </c>
      <c r="H96"/>
    </row>
    <row r="97" spans="2:8" ht="12.75">
      <c r="B97" s="46" t="s">
        <v>15</v>
      </c>
      <c r="C97" s="46" t="s">
        <v>192</v>
      </c>
      <c r="D97" s="115" t="s">
        <v>8</v>
      </c>
      <c r="E97" s="46">
        <v>1</v>
      </c>
      <c r="F97" s="77"/>
      <c r="G97" s="82">
        <f>E97*F97</f>
        <v>0</v>
      </c>
      <c r="H97"/>
    </row>
    <row r="98" spans="2:8" ht="12.75" customHeight="1">
      <c r="B98" s="46">
        <v>734242226</v>
      </c>
      <c r="C98" s="46" t="s">
        <v>224</v>
      </c>
      <c r="D98" s="115" t="s">
        <v>8</v>
      </c>
      <c r="E98" s="46">
        <v>1</v>
      </c>
      <c r="F98" s="77"/>
      <c r="G98" s="82">
        <f>E98*F98</f>
        <v>0</v>
      </c>
      <c r="H98"/>
    </row>
    <row r="99" spans="2:10" ht="12.75" customHeight="1">
      <c r="B99" s="104" t="s">
        <v>45</v>
      </c>
      <c r="C99" s="46" t="s">
        <v>46</v>
      </c>
      <c r="D99" s="115" t="s">
        <v>8</v>
      </c>
      <c r="E99" s="116">
        <v>26</v>
      </c>
      <c r="G99" s="82">
        <f t="shared" si="4"/>
        <v>0</v>
      </c>
      <c r="H99"/>
      <c r="I99" s="14"/>
      <c r="J99" s="14"/>
    </row>
    <row r="100" spans="2:10" ht="12.75" customHeight="1">
      <c r="B100" s="104" t="s">
        <v>172</v>
      </c>
      <c r="C100" s="46" t="s">
        <v>180</v>
      </c>
      <c r="D100" s="115" t="s">
        <v>8</v>
      </c>
      <c r="E100" s="46">
        <v>4</v>
      </c>
      <c r="G100" s="82">
        <f>E100*F100</f>
        <v>0</v>
      </c>
      <c r="H100"/>
      <c r="I100" s="14"/>
      <c r="J100" s="14"/>
    </row>
    <row r="101" spans="2:9" ht="12.75" customHeight="1">
      <c r="B101" s="104" t="s">
        <v>55</v>
      </c>
      <c r="C101" s="46" t="s">
        <v>181</v>
      </c>
      <c r="D101" s="115" t="s">
        <v>8</v>
      </c>
      <c r="E101" s="46">
        <v>6</v>
      </c>
      <c r="G101" s="82">
        <f t="shared" si="4"/>
        <v>0</v>
      </c>
      <c r="H101"/>
      <c r="I101" s="14"/>
    </row>
    <row r="102" spans="2:9" ht="12.75" customHeight="1">
      <c r="B102" s="104" t="s">
        <v>173</v>
      </c>
      <c r="C102" s="46" t="s">
        <v>182</v>
      </c>
      <c r="D102" s="115" t="s">
        <v>8</v>
      </c>
      <c r="E102" s="46">
        <v>10</v>
      </c>
      <c r="G102" s="82">
        <f>E102*F102</f>
        <v>0</v>
      </c>
      <c r="H102"/>
      <c r="I102" s="14"/>
    </row>
    <row r="103" spans="2:10" ht="12.75" customHeight="1">
      <c r="B103" s="104" t="s">
        <v>174</v>
      </c>
      <c r="C103" s="46" t="s">
        <v>183</v>
      </c>
      <c r="D103" s="115" t="s">
        <v>8</v>
      </c>
      <c r="E103" s="46">
        <v>3</v>
      </c>
      <c r="F103" s="77"/>
      <c r="G103" s="82">
        <f>E103*F103</f>
        <v>0</v>
      </c>
      <c r="H103"/>
      <c r="I103" s="14"/>
      <c r="J103" s="14"/>
    </row>
    <row r="104" spans="2:10" ht="12.75" customHeight="1">
      <c r="B104" s="46" t="s">
        <v>175</v>
      </c>
      <c r="C104" s="110" t="s">
        <v>184</v>
      </c>
      <c r="D104" s="115" t="s">
        <v>8</v>
      </c>
      <c r="E104" s="46">
        <v>1</v>
      </c>
      <c r="F104" s="77"/>
      <c r="G104" s="82">
        <f>E104*F104</f>
        <v>0</v>
      </c>
      <c r="H104"/>
      <c r="I104" s="14"/>
      <c r="J104" s="14"/>
    </row>
    <row r="105" spans="2:10" ht="12.75" customHeight="1">
      <c r="B105" s="46">
        <v>734292777</v>
      </c>
      <c r="C105" s="110" t="s">
        <v>225</v>
      </c>
      <c r="D105" s="115" t="s">
        <v>8</v>
      </c>
      <c r="E105" s="46">
        <v>1</v>
      </c>
      <c r="F105" s="77"/>
      <c r="G105" s="82">
        <f>E105*F105</f>
        <v>0</v>
      </c>
      <c r="H105"/>
      <c r="I105" s="14"/>
      <c r="J105" s="14"/>
    </row>
    <row r="106" spans="2:10" ht="12.75" customHeight="1">
      <c r="B106" s="46" t="s">
        <v>193</v>
      </c>
      <c r="C106" s="110" t="s">
        <v>194</v>
      </c>
      <c r="D106" s="115" t="s">
        <v>8</v>
      </c>
      <c r="E106" s="46">
        <v>2</v>
      </c>
      <c r="G106" s="82">
        <f>E106*F106</f>
        <v>0</v>
      </c>
      <c r="H106"/>
      <c r="I106" s="14"/>
      <c r="J106" s="14"/>
    </row>
    <row r="107" spans="2:8" ht="12.75" customHeight="1">
      <c r="B107" s="120">
        <v>196351137</v>
      </c>
      <c r="C107" s="121" t="s">
        <v>43</v>
      </c>
      <c r="D107" s="115" t="s">
        <v>8</v>
      </c>
      <c r="E107" s="124">
        <v>30</v>
      </c>
      <c r="F107" s="77"/>
      <c r="G107" s="82">
        <f t="shared" si="4"/>
        <v>0</v>
      </c>
      <c r="H107"/>
    </row>
    <row r="108" spans="2:8" ht="12.75" customHeight="1">
      <c r="B108" s="120">
        <v>196351172</v>
      </c>
      <c r="C108" s="121" t="s">
        <v>207</v>
      </c>
      <c r="D108" s="115" t="s">
        <v>8</v>
      </c>
      <c r="E108" s="124">
        <v>122</v>
      </c>
      <c r="F108" s="77"/>
      <c r="G108" s="82">
        <f>E108*F108</f>
        <v>0</v>
      </c>
      <c r="H108"/>
    </row>
    <row r="109" spans="2:8" ht="12.75" customHeight="1">
      <c r="B109" s="120">
        <v>196351172</v>
      </c>
      <c r="C109" s="121" t="s">
        <v>44</v>
      </c>
      <c r="D109" s="115" t="s">
        <v>8</v>
      </c>
      <c r="E109" s="124">
        <v>12</v>
      </c>
      <c r="F109" s="77"/>
      <c r="G109" s="82">
        <f t="shared" si="4"/>
        <v>0</v>
      </c>
      <c r="H109"/>
    </row>
    <row r="110" spans="2:8" ht="12.75" customHeight="1">
      <c r="B110" s="120">
        <v>196351174</v>
      </c>
      <c r="C110" s="121" t="s">
        <v>42</v>
      </c>
      <c r="D110" s="115" t="s">
        <v>8</v>
      </c>
      <c r="E110" s="124">
        <v>22</v>
      </c>
      <c r="F110" s="77"/>
      <c r="G110" s="82">
        <f t="shared" si="4"/>
        <v>0</v>
      </c>
      <c r="H110"/>
    </row>
    <row r="111" spans="2:8" ht="12.75" customHeight="1">
      <c r="B111" s="120">
        <v>196351154</v>
      </c>
      <c r="C111" s="121" t="s">
        <v>227</v>
      </c>
      <c r="D111" s="115" t="s">
        <v>8</v>
      </c>
      <c r="E111" s="124">
        <v>2</v>
      </c>
      <c r="F111" s="77"/>
      <c r="G111" s="82">
        <f t="shared" si="4"/>
        <v>0</v>
      </c>
      <c r="H111"/>
    </row>
    <row r="112" spans="2:8" ht="12.75" customHeight="1">
      <c r="B112" s="120">
        <v>196351155</v>
      </c>
      <c r="C112" s="121" t="s">
        <v>191</v>
      </c>
      <c r="D112" s="115" t="s">
        <v>8</v>
      </c>
      <c r="E112" s="124">
        <v>7</v>
      </c>
      <c r="F112" s="77"/>
      <c r="G112" s="82">
        <f>E112*F112</f>
        <v>0</v>
      </c>
      <c r="H112"/>
    </row>
    <row r="113" spans="2:8" ht="12.75" customHeight="1">
      <c r="B113" s="120">
        <v>196351156</v>
      </c>
      <c r="C113" s="121" t="s">
        <v>208</v>
      </c>
      <c r="D113" s="115" t="s">
        <v>8</v>
      </c>
      <c r="E113" s="124">
        <v>2</v>
      </c>
      <c r="F113" s="77"/>
      <c r="G113" s="82">
        <f>E113*F113</f>
        <v>0</v>
      </c>
      <c r="H113"/>
    </row>
    <row r="114" spans="2:8" ht="12.75" customHeight="1">
      <c r="B114" s="120">
        <v>196351157</v>
      </c>
      <c r="C114" s="121" t="s">
        <v>226</v>
      </c>
      <c r="D114" s="115" t="s">
        <v>8</v>
      </c>
      <c r="E114" s="124">
        <v>2</v>
      </c>
      <c r="F114" s="77"/>
      <c r="G114" s="82">
        <f>E114*F114</f>
        <v>0</v>
      </c>
      <c r="H114"/>
    </row>
    <row r="115" spans="2:9" ht="12.75" customHeight="1">
      <c r="B115" s="46" t="s">
        <v>47</v>
      </c>
      <c r="C115" s="46" t="s">
        <v>48</v>
      </c>
      <c r="D115" s="105" t="s">
        <v>8</v>
      </c>
      <c r="E115" s="116">
        <v>57</v>
      </c>
      <c r="G115" s="82">
        <f>E115*F115</f>
        <v>0</v>
      </c>
      <c r="H115"/>
      <c r="I115" s="14"/>
    </row>
    <row r="116" spans="2:8" ht="12.75" customHeight="1">
      <c r="B116" s="104" t="s">
        <v>176</v>
      </c>
      <c r="C116" s="46" t="s">
        <v>185</v>
      </c>
      <c r="D116" s="105" t="s">
        <v>4</v>
      </c>
      <c r="E116" s="122">
        <v>0.3</v>
      </c>
      <c r="F116" s="78"/>
      <c r="G116" s="13">
        <f>ROUND(E116*SUM(G91:G115)/100,1)</f>
        <v>0</v>
      </c>
      <c r="H116"/>
    </row>
    <row r="117" spans="2:8" ht="12.75" customHeight="1">
      <c r="B117" s="46" t="s">
        <v>177</v>
      </c>
      <c r="C117" s="110" t="s">
        <v>186</v>
      </c>
      <c r="D117" s="115" t="s">
        <v>4</v>
      </c>
      <c r="E117" s="122">
        <v>0.58</v>
      </c>
      <c r="F117" s="78"/>
      <c r="G117" s="82">
        <f>ROUND(E117*SUM(G91:G115)/100,1)</f>
        <v>0</v>
      </c>
      <c r="H117"/>
    </row>
    <row r="118" spans="2:8" ht="12.75" customHeight="1">
      <c r="B118" s="104"/>
      <c r="C118" s="46"/>
      <c r="D118" s="105"/>
      <c r="E118" s="122"/>
      <c r="F118" s="78"/>
      <c r="G118" s="13"/>
      <c r="H118"/>
    </row>
    <row r="119" spans="2:8" ht="12.75" customHeight="1">
      <c r="B119" s="46"/>
      <c r="C119" s="46"/>
      <c r="D119" s="46"/>
      <c r="E119" s="122"/>
      <c r="G119" s="13"/>
      <c r="H119"/>
    </row>
    <row r="120" spans="1:8" ht="12.75" customHeight="1">
      <c r="A120" s="10" t="s">
        <v>2</v>
      </c>
      <c r="B120" s="106" t="s">
        <v>49</v>
      </c>
      <c r="C120" s="74" t="s">
        <v>197</v>
      </c>
      <c r="D120" s="125"/>
      <c r="E120" s="126"/>
      <c r="F120" s="80"/>
      <c r="G120" s="81">
        <f>SUM(G121:G134)</f>
        <v>0</v>
      </c>
      <c r="H120"/>
    </row>
    <row r="121" spans="2:10" ht="12.75">
      <c r="B121" s="109" t="s">
        <v>126</v>
      </c>
      <c r="C121" s="117" t="s">
        <v>158</v>
      </c>
      <c r="D121" s="105" t="s">
        <v>8</v>
      </c>
      <c r="E121" s="116">
        <v>1</v>
      </c>
      <c r="F121" s="77"/>
      <c r="G121" s="19">
        <f>E121*F121</f>
        <v>0</v>
      </c>
      <c r="H121"/>
      <c r="I121" s="77"/>
      <c r="J121" s="84"/>
    </row>
    <row r="122" spans="2:10" ht="12.75">
      <c r="B122" s="109" t="s">
        <v>127</v>
      </c>
      <c r="C122" s="117" t="s">
        <v>159</v>
      </c>
      <c r="D122" s="105" t="s">
        <v>8</v>
      </c>
      <c r="E122" s="116">
        <v>1</v>
      </c>
      <c r="F122" s="77"/>
      <c r="G122" s="19">
        <f aca="true" t="shared" si="5" ref="G122:G132">E122*F122</f>
        <v>0</v>
      </c>
      <c r="H122"/>
      <c r="I122" s="77"/>
      <c r="J122" s="84"/>
    </row>
    <row r="123" spans="2:10" ht="12.75">
      <c r="B123" s="109" t="s">
        <v>128</v>
      </c>
      <c r="C123" s="117" t="s">
        <v>160</v>
      </c>
      <c r="D123" s="105" t="s">
        <v>8</v>
      </c>
      <c r="E123" s="116">
        <v>2</v>
      </c>
      <c r="F123" s="77"/>
      <c r="G123" s="19">
        <f t="shared" si="5"/>
        <v>0</v>
      </c>
      <c r="H123"/>
      <c r="I123" s="77"/>
      <c r="J123" s="84"/>
    </row>
    <row r="124" spans="2:10" ht="12.75">
      <c r="B124" s="109" t="s">
        <v>129</v>
      </c>
      <c r="C124" s="117" t="s">
        <v>161</v>
      </c>
      <c r="D124" s="105" t="s">
        <v>8</v>
      </c>
      <c r="E124" s="116">
        <v>6</v>
      </c>
      <c r="F124" s="77"/>
      <c r="G124" s="19">
        <f t="shared" si="5"/>
        <v>0</v>
      </c>
      <c r="H124"/>
      <c r="I124" s="77"/>
      <c r="J124" s="84"/>
    </row>
    <row r="125" spans="2:10" ht="12.75">
      <c r="B125" s="109" t="s">
        <v>130</v>
      </c>
      <c r="C125" s="117" t="s">
        <v>162</v>
      </c>
      <c r="D125" s="105" t="s">
        <v>8</v>
      </c>
      <c r="E125" s="116">
        <v>1</v>
      </c>
      <c r="F125" s="77"/>
      <c r="G125" s="19">
        <f t="shared" si="5"/>
        <v>0</v>
      </c>
      <c r="H125"/>
      <c r="I125" s="77"/>
      <c r="J125" s="84"/>
    </row>
    <row r="126" spans="2:10" ht="12.75">
      <c r="B126" s="109" t="s">
        <v>131</v>
      </c>
      <c r="C126" s="117" t="s">
        <v>163</v>
      </c>
      <c r="D126" s="105" t="s">
        <v>8</v>
      </c>
      <c r="E126" s="116">
        <v>6</v>
      </c>
      <c r="F126" s="77"/>
      <c r="G126" s="19">
        <f t="shared" si="5"/>
        <v>0</v>
      </c>
      <c r="H126"/>
      <c r="I126" s="77"/>
      <c r="J126" s="84"/>
    </row>
    <row r="127" spans="2:10" ht="12.75">
      <c r="B127" s="109" t="s">
        <v>132</v>
      </c>
      <c r="C127" s="117" t="s">
        <v>164</v>
      </c>
      <c r="D127" s="105" t="s">
        <v>8</v>
      </c>
      <c r="E127" s="116">
        <v>3</v>
      </c>
      <c r="F127" s="77"/>
      <c r="G127" s="19">
        <f t="shared" si="5"/>
        <v>0</v>
      </c>
      <c r="H127"/>
      <c r="I127" s="77"/>
      <c r="J127" s="84"/>
    </row>
    <row r="128" spans="2:10" ht="12.75">
      <c r="B128" s="109" t="s">
        <v>133</v>
      </c>
      <c r="C128" s="117" t="s">
        <v>165</v>
      </c>
      <c r="D128" s="105" t="s">
        <v>8</v>
      </c>
      <c r="E128" s="116">
        <v>6</v>
      </c>
      <c r="F128" s="77"/>
      <c r="G128" s="19">
        <f t="shared" si="5"/>
        <v>0</v>
      </c>
      <c r="H128"/>
      <c r="I128" s="77"/>
      <c r="J128" s="84"/>
    </row>
    <row r="129" spans="2:10" ht="12.75">
      <c r="B129" s="109" t="s">
        <v>135</v>
      </c>
      <c r="C129" s="117" t="s">
        <v>166</v>
      </c>
      <c r="D129" s="105" t="s">
        <v>8</v>
      </c>
      <c r="E129" s="116">
        <v>1</v>
      </c>
      <c r="F129" s="77"/>
      <c r="G129" s="19">
        <f t="shared" si="5"/>
        <v>0</v>
      </c>
      <c r="H129"/>
      <c r="I129" s="77"/>
      <c r="J129" s="84"/>
    </row>
    <row r="130" spans="2:10" ht="12.75" customHeight="1">
      <c r="B130" s="109" t="s">
        <v>136</v>
      </c>
      <c r="C130" s="117" t="s">
        <v>167</v>
      </c>
      <c r="D130" s="105" t="s">
        <v>8</v>
      </c>
      <c r="E130" s="116">
        <v>1</v>
      </c>
      <c r="F130" s="77"/>
      <c r="G130" s="19">
        <f t="shared" si="5"/>
        <v>0</v>
      </c>
      <c r="H130"/>
      <c r="I130" s="77"/>
      <c r="J130" s="84"/>
    </row>
    <row r="131" spans="2:10" ht="25.5">
      <c r="B131" s="109" t="s">
        <v>187</v>
      </c>
      <c r="C131" s="117" t="s">
        <v>190</v>
      </c>
      <c r="D131" s="105" t="s">
        <v>8</v>
      </c>
      <c r="E131" s="121">
        <v>2</v>
      </c>
      <c r="F131" s="77"/>
      <c r="G131" s="19">
        <f t="shared" si="5"/>
        <v>0</v>
      </c>
      <c r="H131"/>
      <c r="I131" s="77"/>
      <c r="J131" s="84"/>
    </row>
    <row r="132" spans="2:10" ht="25.5">
      <c r="B132" s="109" t="s">
        <v>137</v>
      </c>
      <c r="C132" s="117" t="s">
        <v>189</v>
      </c>
      <c r="D132" s="105" t="s">
        <v>8</v>
      </c>
      <c r="E132" s="116">
        <v>17</v>
      </c>
      <c r="F132" s="77"/>
      <c r="G132" s="19">
        <f t="shared" si="5"/>
        <v>0</v>
      </c>
      <c r="H132"/>
      <c r="I132" s="26"/>
      <c r="J132" s="84"/>
    </row>
    <row r="133" spans="1:8" ht="13.5" customHeight="1">
      <c r="A133" s="17"/>
      <c r="B133" s="104" t="s">
        <v>145</v>
      </c>
      <c r="C133" s="46" t="s">
        <v>156</v>
      </c>
      <c r="D133" s="105" t="s">
        <v>4</v>
      </c>
      <c r="E133" s="122">
        <v>2.39</v>
      </c>
      <c r="F133" s="78"/>
      <c r="G133" s="13">
        <f>ROUND(E133*SUM(G121:G132)/100,1)</f>
        <v>0</v>
      </c>
      <c r="H133"/>
    </row>
    <row r="134" spans="1:8" ht="13.5" customHeight="1">
      <c r="A134" s="17"/>
      <c r="B134" s="104" t="s">
        <v>146</v>
      </c>
      <c r="C134" s="46" t="s">
        <v>157</v>
      </c>
      <c r="D134" s="115" t="s">
        <v>4</v>
      </c>
      <c r="E134" s="122">
        <v>1.2</v>
      </c>
      <c r="F134" s="78"/>
      <c r="G134" s="13">
        <f>ROUND(E134*SUM(G121:G132)/100,1)</f>
        <v>0</v>
      </c>
      <c r="H134"/>
    </row>
    <row r="135" spans="1:8" ht="13.5" customHeight="1">
      <c r="A135" s="17"/>
      <c r="B135" s="104"/>
      <c r="C135" s="46"/>
      <c r="D135" s="115"/>
      <c r="E135" s="122"/>
      <c r="F135" s="78"/>
      <c r="G135" s="13"/>
      <c r="H135"/>
    </row>
    <row r="136" spans="1:8" ht="13.5" customHeight="1">
      <c r="A136" s="17"/>
      <c r="B136" s="104"/>
      <c r="C136" s="46"/>
      <c r="D136" s="115"/>
      <c r="E136" s="122"/>
      <c r="F136" s="78"/>
      <c r="G136" s="13"/>
      <c r="H136"/>
    </row>
    <row r="137" spans="1:8" ht="13.5" customHeight="1">
      <c r="A137" s="10" t="s">
        <v>2</v>
      </c>
      <c r="B137" s="106" t="s">
        <v>215</v>
      </c>
      <c r="C137" s="74" t="s">
        <v>216</v>
      </c>
      <c r="D137" s="107"/>
      <c r="E137" s="114"/>
      <c r="F137" s="75"/>
      <c r="G137" s="76">
        <f>SUM(G138:G140)</f>
        <v>0</v>
      </c>
      <c r="H137"/>
    </row>
    <row r="138" spans="2:8" ht="13.5" customHeight="1">
      <c r="B138" s="46">
        <v>766431811</v>
      </c>
      <c r="C138" s="117" t="s">
        <v>214</v>
      </c>
      <c r="D138" s="105" t="s">
        <v>9</v>
      </c>
      <c r="E138" s="46">
        <v>15</v>
      </c>
      <c r="G138" s="13">
        <f>E138*F138</f>
        <v>0</v>
      </c>
      <c r="H138"/>
    </row>
    <row r="139" spans="2:8" ht="13.5" customHeight="1">
      <c r="B139" s="109">
        <v>766434312</v>
      </c>
      <c r="C139" s="117" t="s">
        <v>212</v>
      </c>
      <c r="D139" s="105" t="s">
        <v>9</v>
      </c>
      <c r="E139" s="116">
        <v>15</v>
      </c>
      <c r="F139" s="77"/>
      <c r="G139" s="13">
        <f>E139*F139</f>
        <v>0</v>
      </c>
      <c r="H139"/>
    </row>
    <row r="140" spans="2:8" ht="13.5" customHeight="1">
      <c r="B140" s="109" t="s">
        <v>15</v>
      </c>
      <c r="C140" s="117" t="s">
        <v>213</v>
      </c>
      <c r="D140" s="105" t="s">
        <v>9</v>
      </c>
      <c r="E140" s="116">
        <v>15</v>
      </c>
      <c r="F140" s="77"/>
      <c r="G140" s="13">
        <f>E140*F140</f>
        <v>0</v>
      </c>
      <c r="H140"/>
    </row>
    <row r="141" spans="1:8" ht="13.5" customHeight="1">
      <c r="A141" s="17"/>
      <c r="B141" s="104"/>
      <c r="C141" s="46"/>
      <c r="D141" s="115"/>
      <c r="E141" s="122"/>
      <c r="F141" s="78"/>
      <c r="G141" s="13"/>
      <c r="H141"/>
    </row>
    <row r="142" spans="1:8" ht="13.5" customHeight="1">
      <c r="A142" s="17"/>
      <c r="B142" s="104"/>
      <c r="C142" s="46"/>
      <c r="D142" s="115"/>
      <c r="E142" s="122"/>
      <c r="F142" s="78"/>
      <c r="G142" s="13"/>
      <c r="H142"/>
    </row>
    <row r="143" spans="1:8" ht="12.75" customHeight="1">
      <c r="A143" s="10" t="s">
        <v>2</v>
      </c>
      <c r="B143" s="106" t="s">
        <v>195</v>
      </c>
      <c r="C143" s="74" t="s">
        <v>196</v>
      </c>
      <c r="D143" s="107"/>
      <c r="E143" s="114"/>
      <c r="F143" s="75"/>
      <c r="G143" s="76">
        <f>SUM(G144:G144)</f>
        <v>0</v>
      </c>
      <c r="H143"/>
    </row>
    <row r="144" spans="2:8" ht="25.5">
      <c r="B144" s="46">
        <v>783425422</v>
      </c>
      <c r="C144" s="110" t="s">
        <v>238</v>
      </c>
      <c r="D144" s="127" t="s">
        <v>10</v>
      </c>
      <c r="E144" s="46">
        <v>204</v>
      </c>
      <c r="G144" s="13">
        <f>E144*F144</f>
        <v>0</v>
      </c>
      <c r="H144"/>
    </row>
    <row r="145" spans="1:8" ht="13.5" customHeight="1">
      <c r="A145" s="17"/>
      <c r="B145" s="104"/>
      <c r="C145" s="46"/>
      <c r="D145" s="115"/>
      <c r="E145" s="116"/>
      <c r="F145" s="77"/>
      <c r="G145" s="13"/>
      <c r="H145"/>
    </row>
    <row r="146" spans="1:8" ht="13.5" customHeight="1">
      <c r="A146" s="17"/>
      <c r="B146" s="104"/>
      <c r="C146" s="46"/>
      <c r="D146" s="115"/>
      <c r="E146" s="116"/>
      <c r="F146" s="77"/>
      <c r="G146" s="13"/>
      <c r="H146"/>
    </row>
    <row r="147" spans="1:8" ht="13.5" customHeight="1">
      <c r="A147" s="10" t="s">
        <v>2</v>
      </c>
      <c r="B147" s="106" t="s">
        <v>200</v>
      </c>
      <c r="C147" s="74" t="s">
        <v>202</v>
      </c>
      <c r="D147" s="107"/>
      <c r="E147" s="128"/>
      <c r="F147" s="94"/>
      <c r="G147" s="76">
        <f>SUM(G148:G153)</f>
        <v>0</v>
      </c>
      <c r="H147"/>
    </row>
    <row r="148" spans="2:8" ht="25.5">
      <c r="B148" s="109">
        <v>974031133</v>
      </c>
      <c r="C148" s="110" t="s">
        <v>201</v>
      </c>
      <c r="D148" s="111" t="s">
        <v>10</v>
      </c>
      <c r="E148" s="112">
        <v>100</v>
      </c>
      <c r="F148" s="77"/>
      <c r="G148" s="13">
        <f aca="true" t="shared" si="6" ref="G148:G153">E148*F148</f>
        <v>0</v>
      </c>
      <c r="H148"/>
    </row>
    <row r="149" spans="2:8" ht="13.5" customHeight="1">
      <c r="B149" s="109" t="s">
        <v>68</v>
      </c>
      <c r="C149" s="110" t="s">
        <v>74</v>
      </c>
      <c r="D149" s="111" t="s">
        <v>69</v>
      </c>
      <c r="E149" s="112">
        <v>0.9</v>
      </c>
      <c r="F149" s="77"/>
      <c r="G149" s="13">
        <f t="shared" si="6"/>
        <v>0</v>
      </c>
      <c r="H149"/>
    </row>
    <row r="150" spans="2:8" ht="13.5" customHeight="1">
      <c r="B150" s="109" t="s">
        <v>70</v>
      </c>
      <c r="C150" s="110" t="s">
        <v>75</v>
      </c>
      <c r="D150" s="111" t="s">
        <v>69</v>
      </c>
      <c r="E150" s="112">
        <v>1.8</v>
      </c>
      <c r="F150" s="77"/>
      <c r="G150" s="13">
        <f t="shared" si="6"/>
        <v>0</v>
      </c>
      <c r="H150"/>
    </row>
    <row r="151" spans="2:8" ht="13.5" customHeight="1">
      <c r="B151" s="109" t="s">
        <v>71</v>
      </c>
      <c r="C151" s="110" t="s">
        <v>76</v>
      </c>
      <c r="D151" s="111" t="s">
        <v>69</v>
      </c>
      <c r="E151" s="112">
        <v>0.9</v>
      </c>
      <c r="F151" s="77"/>
      <c r="G151" s="13">
        <f t="shared" si="6"/>
        <v>0</v>
      </c>
      <c r="H151"/>
    </row>
    <row r="152" spans="2:8" ht="13.5" customHeight="1">
      <c r="B152" s="109" t="s">
        <v>72</v>
      </c>
      <c r="C152" s="110" t="s">
        <v>100</v>
      </c>
      <c r="D152" s="111" t="s">
        <v>69</v>
      </c>
      <c r="E152" s="112">
        <v>2.7</v>
      </c>
      <c r="F152" s="77"/>
      <c r="G152" s="13">
        <f t="shared" si="6"/>
        <v>0</v>
      </c>
      <c r="H152"/>
    </row>
    <row r="153" spans="2:8" ht="13.5" customHeight="1">
      <c r="B153" s="109">
        <v>979098203</v>
      </c>
      <c r="C153" s="110" t="s">
        <v>101</v>
      </c>
      <c r="D153" s="111" t="s">
        <v>69</v>
      </c>
      <c r="E153" s="112">
        <v>0.9</v>
      </c>
      <c r="F153" s="77"/>
      <c r="G153" s="13">
        <f t="shared" si="6"/>
        <v>0</v>
      </c>
      <c r="H153"/>
    </row>
    <row r="154" spans="2:8" ht="13.5" customHeight="1">
      <c r="B154" s="109"/>
      <c r="C154" s="110"/>
      <c r="D154" s="111"/>
      <c r="E154" s="112"/>
      <c r="F154" s="77"/>
      <c r="G154" s="13"/>
      <c r="H154"/>
    </row>
    <row r="155" spans="2:8" ht="12.75">
      <c r="B155" s="109"/>
      <c r="C155" s="117"/>
      <c r="D155" s="105"/>
      <c r="E155" s="116"/>
      <c r="F155" s="77"/>
      <c r="G155" s="13"/>
      <c r="H155"/>
    </row>
    <row r="156" spans="1:8" ht="15.75">
      <c r="A156" s="10" t="s">
        <v>2</v>
      </c>
      <c r="B156" s="95" t="s">
        <v>53</v>
      </c>
      <c r="C156" s="74" t="s">
        <v>205</v>
      </c>
      <c r="D156" s="129"/>
      <c r="E156" s="130"/>
      <c r="F156" s="75"/>
      <c r="G156" s="76">
        <f>SUM(G157:G168)</f>
        <v>0</v>
      </c>
      <c r="H156"/>
    </row>
    <row r="157" spans="2:8" ht="12.75">
      <c r="B157" s="85"/>
      <c r="C157" s="86"/>
      <c r="D157" s="131"/>
      <c r="E157" s="132"/>
      <c r="F157" s="87"/>
      <c r="G157" s="88"/>
      <c r="H157"/>
    </row>
    <row r="158" spans="2:8" ht="12.75">
      <c r="B158" s="46" t="s">
        <v>230</v>
      </c>
      <c r="C158" s="110" t="s">
        <v>228</v>
      </c>
      <c r="D158" s="127" t="s">
        <v>9</v>
      </c>
      <c r="E158" s="133">
        <v>1</v>
      </c>
      <c r="G158" s="13">
        <f>E158*F158</f>
        <v>0</v>
      </c>
      <c r="H158"/>
    </row>
    <row r="159" spans="2:8" ht="25.5">
      <c r="B159" s="134" t="s">
        <v>15</v>
      </c>
      <c r="C159" s="110" t="s">
        <v>229</v>
      </c>
      <c r="D159" s="127" t="s">
        <v>9</v>
      </c>
      <c r="E159" s="133">
        <v>1</v>
      </c>
      <c r="G159" s="13">
        <f>E159*F159</f>
        <v>0</v>
      </c>
      <c r="H159"/>
    </row>
    <row r="160" spans="2:8" ht="12.75">
      <c r="B160" s="89"/>
      <c r="C160" s="135"/>
      <c r="D160" s="136"/>
      <c r="E160" s="137"/>
      <c r="G160" s="13"/>
      <c r="H160"/>
    </row>
    <row r="161" spans="2:8" ht="25.5">
      <c r="B161" s="138" t="s">
        <v>230</v>
      </c>
      <c r="C161" s="135" t="s">
        <v>231</v>
      </c>
      <c r="D161" s="136" t="s">
        <v>9</v>
      </c>
      <c r="E161" s="137">
        <v>1</v>
      </c>
      <c r="G161" s="13">
        <f aca="true" t="shared" si="7" ref="G161:G166">E161*F161</f>
        <v>0</v>
      </c>
      <c r="H161"/>
    </row>
    <row r="162" spans="2:8" ht="12.75">
      <c r="B162" s="139" t="s">
        <v>15</v>
      </c>
      <c r="C162" s="135" t="s">
        <v>233</v>
      </c>
      <c r="D162" s="136" t="s">
        <v>9</v>
      </c>
      <c r="E162" s="137">
        <v>2</v>
      </c>
      <c r="G162" s="13">
        <f t="shared" si="7"/>
        <v>0</v>
      </c>
      <c r="H162"/>
    </row>
    <row r="163" spans="1:8" ht="12.75">
      <c r="A163" s="17"/>
      <c r="B163" s="139" t="s">
        <v>15</v>
      </c>
      <c r="C163" s="140" t="s">
        <v>234</v>
      </c>
      <c r="D163" s="136" t="s">
        <v>9</v>
      </c>
      <c r="E163" s="141">
        <v>4</v>
      </c>
      <c r="F163" s="77"/>
      <c r="G163" s="19">
        <f t="shared" si="7"/>
        <v>0</v>
      </c>
      <c r="H163"/>
    </row>
    <row r="164" spans="1:8" ht="12.75">
      <c r="A164" s="17"/>
      <c r="B164" s="139" t="s">
        <v>15</v>
      </c>
      <c r="C164" s="140" t="s">
        <v>236</v>
      </c>
      <c r="D164" s="136" t="s">
        <v>8</v>
      </c>
      <c r="E164" s="141">
        <v>57</v>
      </c>
      <c r="F164" s="77"/>
      <c r="G164" s="19">
        <f t="shared" si="7"/>
        <v>0</v>
      </c>
      <c r="H164"/>
    </row>
    <row r="165" spans="1:8" ht="12.75">
      <c r="A165" s="17"/>
      <c r="B165" s="139" t="s">
        <v>15</v>
      </c>
      <c r="C165" s="140" t="s">
        <v>235</v>
      </c>
      <c r="D165" s="136" t="s">
        <v>8</v>
      </c>
      <c r="E165" s="141">
        <v>57</v>
      </c>
      <c r="F165" s="77"/>
      <c r="G165" s="19">
        <f t="shared" si="7"/>
        <v>0</v>
      </c>
      <c r="H165"/>
    </row>
    <row r="166" spans="2:8" ht="25.5">
      <c r="B166" s="139" t="s">
        <v>15</v>
      </c>
      <c r="C166" s="135" t="s">
        <v>232</v>
      </c>
      <c r="D166" s="136" t="s">
        <v>9</v>
      </c>
      <c r="E166" s="137">
        <v>2</v>
      </c>
      <c r="G166" s="13">
        <f t="shared" si="7"/>
        <v>0</v>
      </c>
      <c r="H166"/>
    </row>
    <row r="167" spans="2:8" ht="12.75">
      <c r="B167" s="142"/>
      <c r="C167" s="138"/>
      <c r="D167" s="97"/>
      <c r="E167" s="137"/>
      <c r="G167" s="13"/>
      <c r="H167"/>
    </row>
    <row r="168" spans="2:8" ht="12.75">
      <c r="B168" s="142"/>
      <c r="C168" s="90" t="s">
        <v>206</v>
      </c>
      <c r="D168" s="143"/>
      <c r="E168" s="137"/>
      <c r="G168" s="13"/>
      <c r="H168"/>
    </row>
    <row r="169" spans="2:8" ht="13.5" customHeight="1">
      <c r="B169" s="144"/>
      <c r="C169" s="138"/>
      <c r="D169" s="145"/>
      <c r="E169" s="140"/>
      <c r="G169" s="13"/>
      <c r="H169"/>
    </row>
    <row r="170" spans="2:8" ht="12.75">
      <c r="B170" s="98"/>
      <c r="C170" s="146"/>
      <c r="D170" s="97"/>
      <c r="E170" s="147"/>
      <c r="F170" s="18"/>
      <c r="G170" s="13"/>
      <c r="H170"/>
    </row>
    <row r="171" spans="2:8" ht="12.75">
      <c r="B171" s="51" t="s">
        <v>237</v>
      </c>
      <c r="C171" s="15"/>
      <c r="D171" s="15"/>
      <c r="E171" s="15" t="s">
        <v>242</v>
      </c>
      <c r="F171" s="15"/>
      <c r="G171" s="31"/>
      <c r="H171"/>
    </row>
    <row r="172" spans="2:13" ht="16.5" customHeight="1">
      <c r="B172" s="63"/>
      <c r="C172" s="60"/>
      <c r="D172" s="148"/>
      <c r="E172" s="148"/>
      <c r="F172" s="15"/>
      <c r="G172" s="42"/>
      <c r="J172" s="7"/>
      <c r="K172" s="7"/>
      <c r="L172" s="7"/>
      <c r="M172" s="7"/>
    </row>
    <row r="173" spans="2:13" ht="16.5" customHeight="1">
      <c r="B173" s="63"/>
      <c r="C173" s="60"/>
      <c r="D173" s="148"/>
      <c r="E173" s="148"/>
      <c r="F173" s="41"/>
      <c r="G173" s="42"/>
      <c r="J173" s="7"/>
      <c r="K173" s="7"/>
      <c r="L173" s="7"/>
      <c r="M173" s="7"/>
    </row>
    <row r="174" spans="2:13" ht="16.5" customHeight="1">
      <c r="B174" s="63"/>
      <c r="C174" s="60"/>
      <c r="D174" s="148"/>
      <c r="E174" s="148"/>
      <c r="F174" s="41"/>
      <c r="G174" s="42"/>
      <c r="J174" s="7"/>
      <c r="K174" s="7"/>
      <c r="L174" s="7"/>
      <c r="M174" s="7"/>
    </row>
    <row r="175" spans="2:13" ht="16.5" customHeight="1">
      <c r="B175" s="63"/>
      <c r="C175" s="60"/>
      <c r="D175" s="148"/>
      <c r="E175" s="148"/>
      <c r="F175" s="41"/>
      <c r="G175" s="42"/>
      <c r="J175" s="7"/>
      <c r="K175" s="7"/>
      <c r="L175" s="7"/>
      <c r="M175" s="7"/>
    </row>
    <row r="176" spans="2:13" ht="16.5" customHeight="1">
      <c r="B176" s="63"/>
      <c r="C176" s="60"/>
      <c r="D176" s="148"/>
      <c r="E176" s="148"/>
      <c r="F176" s="41"/>
      <c r="G176" s="42"/>
      <c r="J176" s="7"/>
      <c r="K176" s="7"/>
      <c r="L176" s="7"/>
      <c r="M176" s="7"/>
    </row>
    <row r="177" spans="2:13" ht="16.5" customHeight="1">
      <c r="B177" s="63"/>
      <c r="C177" s="60"/>
      <c r="D177" s="148"/>
      <c r="E177" s="148"/>
      <c r="F177" s="41"/>
      <c r="G177" s="42"/>
      <c r="J177" s="7"/>
      <c r="K177" s="7"/>
      <c r="L177" s="7"/>
      <c r="M177" s="7"/>
    </row>
    <row r="178" spans="2:13" ht="16.5" customHeight="1">
      <c r="B178" s="63"/>
      <c r="C178" s="60"/>
      <c r="D178" s="148"/>
      <c r="E178" s="148"/>
      <c r="F178" s="41"/>
      <c r="G178" s="42"/>
      <c r="J178" s="7"/>
      <c r="K178" s="7"/>
      <c r="L178" s="7"/>
      <c r="M178" s="7"/>
    </row>
    <row r="179" spans="2:13" ht="16.5" customHeight="1">
      <c r="B179" s="63"/>
      <c r="C179" s="60"/>
      <c r="D179" s="148"/>
      <c r="E179" s="148"/>
      <c r="F179" s="41"/>
      <c r="G179" s="42"/>
      <c r="J179" s="7"/>
      <c r="K179" s="7"/>
      <c r="L179" s="7"/>
      <c r="M179" s="7"/>
    </row>
    <row r="180" spans="2:13" ht="16.5" customHeight="1">
      <c r="B180" s="63"/>
      <c r="C180" s="60"/>
      <c r="D180" s="148"/>
      <c r="E180" s="148"/>
      <c r="F180" s="41"/>
      <c r="G180" s="42"/>
      <c r="J180" s="7"/>
      <c r="K180" s="7"/>
      <c r="L180" s="7"/>
      <c r="M180" s="7"/>
    </row>
    <row r="181" spans="2:13" ht="16.5" customHeight="1">
      <c r="B181" s="63"/>
      <c r="C181" s="60"/>
      <c r="D181" s="148"/>
      <c r="E181" s="148"/>
      <c r="F181" s="41"/>
      <c r="G181" s="42"/>
      <c r="J181" s="7"/>
      <c r="K181" s="7"/>
      <c r="L181" s="7"/>
      <c r="M181" s="7"/>
    </row>
    <row r="182" spans="2:13" ht="16.5" customHeight="1">
      <c r="B182" s="63"/>
      <c r="C182" s="60"/>
      <c r="D182" s="148"/>
      <c r="E182" s="148"/>
      <c r="F182" s="41"/>
      <c r="G182" s="42"/>
      <c r="J182" s="7"/>
      <c r="K182" s="7"/>
      <c r="L182" s="7"/>
      <c r="M182" s="7"/>
    </row>
    <row r="183" spans="2:13" ht="16.5" customHeight="1">
      <c r="B183" s="63"/>
      <c r="C183" s="60"/>
      <c r="D183" s="148"/>
      <c r="E183" s="148"/>
      <c r="F183" s="41"/>
      <c r="G183" s="42"/>
      <c r="J183" s="7"/>
      <c r="K183" s="7"/>
      <c r="L183" s="7"/>
      <c r="M183" s="7"/>
    </row>
    <row r="184" spans="2:13" ht="16.5" customHeight="1">
      <c r="B184" s="63"/>
      <c r="C184" s="60"/>
      <c r="D184" s="148"/>
      <c r="E184" s="148"/>
      <c r="F184" s="41"/>
      <c r="G184" s="42"/>
      <c r="J184" s="7"/>
      <c r="K184" s="7"/>
      <c r="L184" s="7"/>
      <c r="M184" s="7"/>
    </row>
    <row r="185" spans="2:13" ht="16.5" customHeight="1">
      <c r="B185" s="63"/>
      <c r="C185" s="60"/>
      <c r="D185" s="148"/>
      <c r="E185" s="148"/>
      <c r="F185" s="41"/>
      <c r="G185" s="42"/>
      <c r="J185" s="7"/>
      <c r="K185" s="7"/>
      <c r="L185" s="7"/>
      <c r="M185" s="7"/>
    </row>
    <row r="186" spans="2:13" ht="16.5" customHeight="1">
      <c r="B186" s="63"/>
      <c r="C186" s="60"/>
      <c r="D186" s="148"/>
      <c r="E186" s="148"/>
      <c r="F186" s="41"/>
      <c r="G186" s="42"/>
      <c r="J186" s="7"/>
      <c r="K186" s="7"/>
      <c r="L186" s="7"/>
      <c r="M186" s="7"/>
    </row>
    <row r="187" spans="2:13" ht="16.5" customHeight="1">
      <c r="B187" s="63"/>
      <c r="C187" s="60"/>
      <c r="D187" s="148"/>
      <c r="E187" s="148"/>
      <c r="F187" s="41"/>
      <c r="G187" s="42"/>
      <c r="J187" s="7"/>
      <c r="K187" s="7"/>
      <c r="L187" s="7"/>
      <c r="M187" s="7"/>
    </row>
    <row r="188" spans="2:13" ht="16.5" customHeight="1">
      <c r="B188" s="47"/>
      <c r="C188" s="60"/>
      <c r="D188" s="148"/>
      <c r="E188" s="148"/>
      <c r="F188" s="41"/>
      <c r="G188" s="42"/>
      <c r="J188" s="7"/>
      <c r="K188" s="7"/>
      <c r="L188" s="7"/>
      <c r="M188" s="7"/>
    </row>
    <row r="189" spans="2:13" ht="16.5" customHeight="1">
      <c r="B189" s="47"/>
      <c r="C189" s="60"/>
      <c r="D189" s="148"/>
      <c r="E189" s="148"/>
      <c r="F189" s="41"/>
      <c r="G189" s="42"/>
      <c r="J189" s="7"/>
      <c r="K189" s="7"/>
      <c r="L189" s="7"/>
      <c r="M189" s="7"/>
    </row>
    <row r="190" spans="2:13" ht="16.5" customHeight="1">
      <c r="B190" s="47"/>
      <c r="C190" s="60"/>
      <c r="D190" s="148"/>
      <c r="E190" s="148"/>
      <c r="F190" s="41"/>
      <c r="G190" s="42"/>
      <c r="J190" s="7"/>
      <c r="K190" s="7"/>
      <c r="L190" s="7"/>
      <c r="M190" s="7"/>
    </row>
    <row r="191" spans="2:13" ht="16.5" customHeight="1">
      <c r="B191" s="47"/>
      <c r="C191" s="60"/>
      <c r="D191" s="148"/>
      <c r="E191" s="148"/>
      <c r="F191" s="41"/>
      <c r="G191" s="42"/>
      <c r="J191" s="7"/>
      <c r="K191" s="7"/>
      <c r="L191" s="7"/>
      <c r="M191" s="7"/>
    </row>
    <row r="192" spans="2:13" ht="16.5" customHeight="1">
      <c r="B192" s="47"/>
      <c r="C192" s="60"/>
      <c r="D192" s="148"/>
      <c r="E192" s="148"/>
      <c r="F192" s="41"/>
      <c r="G192" s="42"/>
      <c r="J192" s="7"/>
      <c r="K192" s="7"/>
      <c r="L192" s="7"/>
      <c r="M192" s="7"/>
    </row>
    <row r="193" spans="2:13" ht="16.5" customHeight="1">
      <c r="B193" s="47"/>
      <c r="C193" s="60"/>
      <c r="D193" s="148"/>
      <c r="E193" s="148"/>
      <c r="F193" s="41"/>
      <c r="G193" s="42"/>
      <c r="J193" s="7"/>
      <c r="K193" s="7"/>
      <c r="L193" s="7"/>
      <c r="M193" s="7"/>
    </row>
    <row r="194" spans="2:13" ht="16.5" customHeight="1">
      <c r="B194" s="47"/>
      <c r="C194" s="60"/>
      <c r="D194" s="148"/>
      <c r="E194" s="148"/>
      <c r="F194" s="41"/>
      <c r="G194" s="42"/>
      <c r="J194" s="7"/>
      <c r="K194" s="7"/>
      <c r="L194" s="7"/>
      <c r="M194" s="7"/>
    </row>
    <row r="195" spans="2:13" ht="16.5" customHeight="1">
      <c r="B195" s="47"/>
      <c r="C195" s="60"/>
      <c r="D195" s="148"/>
      <c r="E195" s="148"/>
      <c r="F195" s="41"/>
      <c r="G195" s="42"/>
      <c r="J195" s="7"/>
      <c r="K195" s="7"/>
      <c r="L195" s="7"/>
      <c r="M195" s="7"/>
    </row>
    <row r="196" spans="2:13" ht="16.5" customHeight="1">
      <c r="B196" s="47"/>
      <c r="C196" s="60"/>
      <c r="D196" s="148"/>
      <c r="E196" s="148"/>
      <c r="F196" s="41"/>
      <c r="G196" s="42"/>
      <c r="J196" s="7"/>
      <c r="K196" s="7"/>
      <c r="L196" s="7"/>
      <c r="M196" s="7"/>
    </row>
    <row r="197" spans="2:13" ht="16.5" customHeight="1">
      <c r="B197" s="47"/>
      <c r="C197" s="60"/>
      <c r="D197" s="148"/>
      <c r="E197" s="148"/>
      <c r="F197" s="41"/>
      <c r="G197" s="42"/>
      <c r="J197" s="7"/>
      <c r="K197" s="7"/>
      <c r="L197" s="7"/>
      <c r="M197" s="7"/>
    </row>
    <row r="198" spans="2:13" ht="16.5" customHeight="1">
      <c r="B198" s="47"/>
      <c r="C198" s="60"/>
      <c r="D198" s="148"/>
      <c r="E198" s="148"/>
      <c r="F198" s="41"/>
      <c r="G198" s="42"/>
      <c r="J198" s="7"/>
      <c r="K198" s="7"/>
      <c r="L198" s="7"/>
      <c r="M198" s="7"/>
    </row>
    <row r="199" spans="2:13" ht="16.5" customHeight="1">
      <c r="B199" s="47"/>
      <c r="C199" s="60"/>
      <c r="D199" s="148"/>
      <c r="E199" s="148"/>
      <c r="F199" s="41"/>
      <c r="G199" s="42"/>
      <c r="J199" s="7"/>
      <c r="K199" s="7"/>
      <c r="L199" s="7"/>
      <c r="M199" s="7"/>
    </row>
    <row r="200" spans="2:13" ht="16.5" customHeight="1">
      <c r="B200" s="47"/>
      <c r="C200" s="60"/>
      <c r="D200" s="148"/>
      <c r="E200" s="148"/>
      <c r="F200" s="41"/>
      <c r="G200" s="42"/>
      <c r="J200" s="7"/>
      <c r="K200" s="7"/>
      <c r="L200" s="7"/>
      <c r="M200" s="7"/>
    </row>
    <row r="201" spans="2:13" ht="16.5" customHeight="1">
      <c r="B201" s="47"/>
      <c r="C201" s="60"/>
      <c r="D201" s="148"/>
      <c r="E201" s="148"/>
      <c r="F201" s="41"/>
      <c r="G201" s="42"/>
      <c r="J201" s="7"/>
      <c r="K201" s="7"/>
      <c r="L201" s="7"/>
      <c r="M201" s="7"/>
    </row>
    <row r="202" spans="2:13" ht="16.5" customHeight="1">
      <c r="B202" s="47"/>
      <c r="C202" s="60"/>
      <c r="D202" s="148"/>
      <c r="E202" s="148"/>
      <c r="F202" s="41"/>
      <c r="G202" s="42"/>
      <c r="J202" s="7"/>
      <c r="K202" s="7"/>
      <c r="L202" s="7"/>
      <c r="M202" s="7"/>
    </row>
    <row r="203" spans="2:13" ht="16.5" customHeight="1">
      <c r="B203" s="47"/>
      <c r="C203" s="60"/>
      <c r="D203" s="148"/>
      <c r="E203" s="148"/>
      <c r="F203" s="41"/>
      <c r="G203" s="42"/>
      <c r="J203" s="7"/>
      <c r="K203" s="7"/>
      <c r="L203" s="7"/>
      <c r="M203" s="7"/>
    </row>
    <row r="204" spans="2:13" ht="16.5" customHeight="1">
      <c r="B204" s="47"/>
      <c r="C204" s="60"/>
      <c r="D204" s="148"/>
      <c r="E204" s="148"/>
      <c r="F204" s="41"/>
      <c r="G204" s="42"/>
      <c r="J204" s="7"/>
      <c r="K204" s="7"/>
      <c r="L204" s="7"/>
      <c r="M204" s="7"/>
    </row>
    <row r="205" spans="2:13" ht="16.5" customHeight="1">
      <c r="B205" s="47"/>
      <c r="C205" s="60"/>
      <c r="D205" s="148"/>
      <c r="E205" s="148"/>
      <c r="F205" s="41"/>
      <c r="G205" s="42"/>
      <c r="J205" s="7"/>
      <c r="K205" s="7"/>
      <c r="L205" s="7"/>
      <c r="M205" s="7"/>
    </row>
    <row r="206" spans="2:13" ht="16.5" customHeight="1">
      <c r="B206" s="47"/>
      <c r="C206" s="60"/>
      <c r="D206" s="148"/>
      <c r="E206" s="148"/>
      <c r="F206" s="41"/>
      <c r="G206" s="42"/>
      <c r="J206" s="7"/>
      <c r="K206" s="7"/>
      <c r="L206" s="7"/>
      <c r="M206" s="7"/>
    </row>
    <row r="207" spans="2:13" ht="16.5" customHeight="1">
      <c r="B207" s="47"/>
      <c r="C207" s="60"/>
      <c r="D207" s="148"/>
      <c r="E207" s="148"/>
      <c r="F207" s="41"/>
      <c r="G207" s="42"/>
      <c r="J207" s="7"/>
      <c r="K207" s="7"/>
      <c r="L207" s="7"/>
      <c r="M207" s="7"/>
    </row>
    <row r="208" spans="2:13" ht="16.5" customHeight="1">
      <c r="B208" s="47"/>
      <c r="C208" s="60"/>
      <c r="D208" s="148"/>
      <c r="E208" s="148"/>
      <c r="F208" s="41"/>
      <c r="G208" s="42"/>
      <c r="J208" s="7"/>
      <c r="K208" s="7"/>
      <c r="L208" s="7"/>
      <c r="M208" s="7"/>
    </row>
    <row r="209" spans="2:13" ht="16.5" customHeight="1">
      <c r="B209" s="47"/>
      <c r="C209" s="60"/>
      <c r="D209" s="148"/>
      <c r="E209" s="148"/>
      <c r="F209" s="41"/>
      <c r="G209" s="42"/>
      <c r="J209" s="7"/>
      <c r="K209" s="7"/>
      <c r="L209" s="7"/>
      <c r="M209" s="7"/>
    </row>
    <row r="210" spans="2:13" ht="16.5" customHeight="1">
      <c r="B210" s="47"/>
      <c r="C210" s="60"/>
      <c r="D210" s="148"/>
      <c r="E210" s="148"/>
      <c r="F210" s="41"/>
      <c r="G210" s="42"/>
      <c r="J210" s="7"/>
      <c r="K210" s="7"/>
      <c r="L210" s="7"/>
      <c r="M210" s="7"/>
    </row>
    <row r="211" spans="2:13" ht="16.5" customHeight="1">
      <c r="B211" s="47"/>
      <c r="C211" s="60"/>
      <c r="D211" s="148"/>
      <c r="E211" s="148"/>
      <c r="F211" s="41"/>
      <c r="G211" s="42"/>
      <c r="J211" s="7"/>
      <c r="K211" s="7"/>
      <c r="L211" s="7"/>
      <c r="M211" s="7"/>
    </row>
    <row r="212" spans="2:13" ht="16.5" customHeight="1">
      <c r="B212" s="47"/>
      <c r="C212" s="60"/>
      <c r="D212" s="148"/>
      <c r="E212" s="148"/>
      <c r="F212" s="41"/>
      <c r="G212" s="42"/>
      <c r="J212" s="7"/>
      <c r="K212" s="7"/>
      <c r="L212" s="7"/>
      <c r="M212" s="7"/>
    </row>
    <row r="213" spans="2:13" ht="16.5" customHeight="1">
      <c r="B213" s="47"/>
      <c r="C213" s="60"/>
      <c r="D213" s="148"/>
      <c r="E213" s="148"/>
      <c r="F213" s="41"/>
      <c r="G213" s="42"/>
      <c r="J213" s="7"/>
      <c r="K213" s="7"/>
      <c r="L213" s="7"/>
      <c r="M213" s="7"/>
    </row>
    <row r="214" spans="2:13" ht="16.5" customHeight="1">
      <c r="B214" s="47"/>
      <c r="C214" s="60"/>
      <c r="D214" s="148"/>
      <c r="E214" s="148"/>
      <c r="F214" s="41"/>
      <c r="G214" s="42"/>
      <c r="J214" s="7"/>
      <c r="K214" s="7"/>
      <c r="L214" s="7"/>
      <c r="M214" s="7"/>
    </row>
    <row r="215" spans="2:13" ht="16.5" customHeight="1">
      <c r="B215" s="47"/>
      <c r="C215" s="60"/>
      <c r="D215" s="105"/>
      <c r="E215" s="148"/>
      <c r="F215" s="41"/>
      <c r="G215" s="42"/>
      <c r="J215" s="7"/>
      <c r="K215" s="7"/>
      <c r="L215" s="7"/>
      <c r="M215" s="7"/>
    </row>
    <row r="216" spans="2:5" ht="12.75">
      <c r="B216" s="101"/>
      <c r="C216" s="46"/>
      <c r="D216" s="105"/>
      <c r="E216" s="112"/>
    </row>
    <row r="217" spans="2:5" ht="12.75">
      <c r="B217" s="101"/>
      <c r="C217" s="46"/>
      <c r="D217" s="105"/>
      <c r="E217" s="112"/>
    </row>
    <row r="218" spans="2:5" ht="12.75">
      <c r="B218" s="101"/>
      <c r="C218" s="46"/>
      <c r="D218" s="105"/>
      <c r="E218" s="112"/>
    </row>
    <row r="219" spans="2:5" ht="12.75">
      <c r="B219" s="101"/>
      <c r="C219" s="46"/>
      <c r="D219" s="105"/>
      <c r="E219" s="112"/>
    </row>
    <row r="220" spans="2:5" ht="12.75">
      <c r="B220" s="101"/>
      <c r="C220" s="46"/>
      <c r="D220" s="105"/>
      <c r="E220" s="112"/>
    </row>
    <row r="221" spans="2:5" ht="12.75">
      <c r="B221" s="101"/>
      <c r="C221" s="46"/>
      <c r="D221" s="105"/>
      <c r="E221" s="112"/>
    </row>
    <row r="222" spans="2:5" ht="12.75">
      <c r="B222" s="101"/>
      <c r="C222" s="46"/>
      <c r="D222" s="105"/>
      <c r="E222" s="112"/>
    </row>
    <row r="223" spans="2:5" ht="12.75">
      <c r="B223" s="101"/>
      <c r="C223" s="46"/>
      <c r="D223" s="105"/>
      <c r="E223" s="112"/>
    </row>
    <row r="224" spans="2:5" ht="12.75">
      <c r="B224" s="101"/>
      <c r="C224" s="46"/>
      <c r="D224" s="105"/>
      <c r="E224" s="112"/>
    </row>
    <row r="225" spans="2:5" ht="12.75">
      <c r="B225" s="101"/>
      <c r="C225" s="46"/>
      <c r="D225" s="105"/>
      <c r="E225" s="112"/>
    </row>
    <row r="226" spans="2:5" ht="12.75">
      <c r="B226" s="101"/>
      <c r="C226" s="46"/>
      <c r="D226" s="105"/>
      <c r="E226" s="112"/>
    </row>
    <row r="227" spans="2:5" ht="12.75">
      <c r="B227" s="101"/>
      <c r="C227" s="46"/>
      <c r="D227" s="105"/>
      <c r="E227" s="112"/>
    </row>
    <row r="228" spans="2:5" ht="12.75">
      <c r="B228" s="101"/>
      <c r="C228" s="46"/>
      <c r="D228" s="105"/>
      <c r="E228" s="112"/>
    </row>
    <row r="229" spans="2:5" ht="12.75">
      <c r="B229" s="101"/>
      <c r="C229" s="46"/>
      <c r="D229" s="105"/>
      <c r="E229" s="112"/>
    </row>
    <row r="230" spans="2:5" ht="12.75">
      <c r="B230" s="101"/>
      <c r="C230" s="46"/>
      <c r="D230" s="105"/>
      <c r="E230" s="112"/>
    </row>
    <row r="231" spans="2:5" ht="12.75">
      <c r="B231" s="101"/>
      <c r="C231" s="46"/>
      <c r="D231" s="105"/>
      <c r="E231" s="112"/>
    </row>
    <row r="232" spans="2:5" ht="12.75">
      <c r="B232" s="101"/>
      <c r="C232" s="46"/>
      <c r="D232" s="105"/>
      <c r="E232" s="112"/>
    </row>
    <row r="233" spans="2:5" ht="12.75">
      <c r="B233" s="101"/>
      <c r="C233" s="46"/>
      <c r="D233" s="105"/>
      <c r="E233" s="112"/>
    </row>
    <row r="234" spans="2:5" ht="12.75">
      <c r="B234" s="101"/>
      <c r="C234" s="46"/>
      <c r="D234" s="105"/>
      <c r="E234" s="112"/>
    </row>
    <row r="235" spans="2:5" ht="12.75">
      <c r="B235" s="101"/>
      <c r="C235" s="46"/>
      <c r="D235" s="105"/>
      <c r="E235" s="112"/>
    </row>
    <row r="236" spans="2:5" ht="12.75">
      <c r="B236" s="101"/>
      <c r="C236" s="46"/>
      <c r="D236" s="105"/>
      <c r="E236" s="112"/>
    </row>
    <row r="237" spans="2:5" ht="12.75">
      <c r="B237" s="101"/>
      <c r="C237" s="46"/>
      <c r="D237" s="105"/>
      <c r="E237" s="112"/>
    </row>
    <row r="238" spans="2:5" ht="12.75">
      <c r="B238" s="101"/>
      <c r="C238" s="46"/>
      <c r="D238" s="105"/>
      <c r="E238" s="112"/>
    </row>
    <row r="239" spans="2:5" ht="12.75">
      <c r="B239" s="101"/>
      <c r="C239" s="46"/>
      <c r="D239" s="105"/>
      <c r="E239" s="112"/>
    </row>
    <row r="240" spans="2:5" ht="12.75">
      <c r="B240" s="101"/>
      <c r="C240" s="46"/>
      <c r="D240" s="105"/>
      <c r="E240" s="112"/>
    </row>
    <row r="241" spans="2:5" ht="12.75">
      <c r="B241" s="101"/>
      <c r="C241" s="46"/>
      <c r="D241" s="105"/>
      <c r="E241" s="112"/>
    </row>
    <row r="242" spans="2:5" ht="12.75">
      <c r="B242" s="101"/>
      <c r="C242" s="46"/>
      <c r="D242" s="105"/>
      <c r="E242" s="112"/>
    </row>
    <row r="243" spans="2:5" ht="12.75">
      <c r="B243" s="101"/>
      <c r="C243" s="46"/>
      <c r="D243" s="105"/>
      <c r="E243" s="112"/>
    </row>
    <row r="244" spans="2:5" ht="12.75">
      <c r="B244" s="101"/>
      <c r="C244" s="46"/>
      <c r="D244" s="105"/>
      <c r="E244" s="112"/>
    </row>
    <row r="245" spans="2:5" ht="12.75">
      <c r="B245" s="101"/>
      <c r="C245" s="46"/>
      <c r="D245" s="105"/>
      <c r="E245" s="112"/>
    </row>
    <row r="246" spans="2:5" ht="12.75">
      <c r="B246" s="101"/>
      <c r="C246" s="46"/>
      <c r="D246" s="105"/>
      <c r="E246" s="112"/>
    </row>
    <row r="247" spans="2:5" ht="12.75">
      <c r="B247" s="101"/>
      <c r="C247" s="46"/>
      <c r="D247" s="105"/>
      <c r="E247" s="112"/>
    </row>
    <row r="248" spans="2:5" ht="12.75">
      <c r="B248" s="101"/>
      <c r="C248" s="46"/>
      <c r="D248" s="105"/>
      <c r="E248" s="112"/>
    </row>
    <row r="249" spans="2:5" ht="12.75">
      <c r="B249" s="101"/>
      <c r="C249" s="46"/>
      <c r="D249" s="105"/>
      <c r="E249" s="112"/>
    </row>
    <row r="250" spans="2:5" ht="12.75">
      <c r="B250" s="101"/>
      <c r="C250" s="46"/>
      <c r="D250" s="105"/>
      <c r="E250" s="112"/>
    </row>
    <row r="251" spans="2:5" ht="12.75">
      <c r="B251" s="101"/>
      <c r="C251" s="46"/>
      <c r="D251" s="105"/>
      <c r="E251" s="112"/>
    </row>
  </sheetData>
  <sheetProtection/>
  <mergeCells count="1">
    <mergeCell ref="C1:G1"/>
  </mergeCells>
  <printOptions/>
  <pageMargins left="0.4" right="0.15748031496062992" top="0.6692913385826772" bottom="0.4330708661417323" header="0.3937007874015748" footer="0.2362204724409449"/>
  <pageSetup blackAndWhite="1" horizontalDpi="600" verticalDpi="600" orientation="portrait" paperSize="9" scale="80" r:id="rId1"/>
  <headerFooter alignWithMargins="0">
    <oddHeader>&amp;R&amp;"Arial,Kurzíva"MŠ Gorkého č.p. 289, Trutnov- rekonstrukce topného systému</oddHeader>
    <oddFooter>&amp;C&amp;P</oddFooter>
  </headerFooter>
  <rowBreaks count="2" manualBreakCount="2">
    <brk id="64" min="1" max="6" man="1"/>
    <brk id="13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T-Festing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Pěnčík</dc:creator>
  <cp:keywords/>
  <dc:description/>
  <cp:lastModifiedBy>Mgr. Lucie Vlková</cp:lastModifiedBy>
  <cp:lastPrinted>2016-10-13T07:39:22Z</cp:lastPrinted>
  <dcterms:created xsi:type="dcterms:W3CDTF">2007-02-09T09:15:25Z</dcterms:created>
  <dcterms:modified xsi:type="dcterms:W3CDTF">2017-03-22T13:19:06Z</dcterms:modified>
  <cp:category/>
  <cp:version/>
  <cp:contentType/>
  <cp:contentStatus/>
</cp:coreProperties>
</file>