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0490" windowHeight="81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list'!$A$1:$G$34</definedName>
    <definedName name="_xlnm.Print_Area" localSheetId="2">'Položky'!$A$1:$G$112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<sst xmlns="http://schemas.openxmlformats.org/spreadsheetml/2006/main" count="373" uniqueCount="251">
  <si>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</si>
  <si>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</si>
  <si>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</si>
  <si>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</si>
  <si>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</si>
  <si>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</si>
  <si>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</si>
  <si>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</si>
  <si>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</si>
  <si>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</si>
  <si>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</si>
  <si>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</si>
  <si>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</si>
  <si>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</si>
  <si>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</si>
  <si>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</si>
  <si>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</si>
  <si>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</si>
  <si>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</si>
  <si>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</si>
  <si>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</si>
  <si>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</si>
  <si>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</si>
  <si>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</si>
  <si>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</si>
  <si>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</si>
  <si>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</si>
  <si>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</si>
  <si>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</si>
  <si>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</si>
  <si>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</si>
  <si>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</si>
  <si>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</si>
  <si>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</si>
  <si>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</si>
  <si>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</si>
  <si>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</si>
  <si>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</si>
  <si>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</si>
  <si>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</si>
  <si>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</si>
  <si>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</si>
  <si>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</si>
  <si>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</si>
  <si>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</si>
  <si>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</si>
  <si>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</si>
  <si>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</si>
  <si>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</si>
  <si>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</si>
  <si>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</si>
  <si>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</si>
  <si>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</si>
  <si>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</si>
  <si>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</si>
  <si>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</si>
  <si>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</si>
  <si>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</si>
  <si>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</si>
  <si>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</si>
  <si>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</si>
  <si>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</si>
  <si>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</si>
  <si>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</si>
  <si>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</si>
  <si>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</si>
  <si>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</si>
  <si>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</si>
  <si>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</si>
  <si>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</si>
  <si>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113 10-6121.R00</t>
  </si>
  <si>
    <t xml:space="preserve">Rozebrání dlažeb z betonových dlaždic na sucho </t>
  </si>
  <si>
    <t>m2</t>
  </si>
  <si>
    <t>113 10-7142.R00</t>
  </si>
  <si>
    <t xml:space="preserve">Odstranění podkladu pl.do 200 m2, živice tl. 10 cm </t>
  </si>
  <si>
    <t>113 20-1111.R00</t>
  </si>
  <si>
    <t xml:space="preserve">Vytrhání obrub chodníkových ležatých </t>
  </si>
  <si>
    <t>m</t>
  </si>
  <si>
    <t>113 20-2111.R00</t>
  </si>
  <si>
    <t xml:space="preserve">Vytrhání obrub z krajníků nebo obrubníků stojatých </t>
  </si>
  <si>
    <t>113 20-4111.R00</t>
  </si>
  <si>
    <t xml:space="preserve">Vytrhání obrub záhonových </t>
  </si>
  <si>
    <t>119 00-1421.R00</t>
  </si>
  <si>
    <t xml:space="preserve">Dočasné zajištění kabelů - do počtu 3 kabelů </t>
  </si>
  <si>
    <t>120 00-1101.R00</t>
  </si>
  <si>
    <t xml:space="preserve">Příplatek za ztížení vykopávky v blízkosti vedení </t>
  </si>
  <si>
    <t>m3</t>
  </si>
  <si>
    <t>25*0,5*0,5</t>
  </si>
  <si>
    <t>121 10-1100.R00</t>
  </si>
  <si>
    <t xml:space="preserve">Sejmutí ornice, pl. do 400 m2, přemístění do 50 m </t>
  </si>
  <si>
    <t>284*0,2</t>
  </si>
  <si>
    <t>122 20-2201.R00</t>
  </si>
  <si>
    <t xml:space="preserve">Odkopávky pro silnice v hor. 3 do 100 m3 </t>
  </si>
  <si>
    <t>0,8*152+0,63*220+0,6*80</t>
  </si>
  <si>
    <t>132 20-1111.R00</t>
  </si>
  <si>
    <t xml:space="preserve">Hloubení rýh š.do 60 cm v hor.3 do 100 m3, STROJNĚ </t>
  </si>
  <si>
    <t>trativod: 84*0,3*0,3</t>
  </si>
  <si>
    <t>přípojka UV: 0,6*(7*1,5+6,3*0,5)</t>
  </si>
  <si>
    <t>162 70-1105.R00</t>
  </si>
  <si>
    <t xml:space="preserve">Vodorovné přemístění výkopku z hor.1-4 do 10000 m </t>
  </si>
  <si>
    <t>308,2+15,75+56,8-52*0,15</t>
  </si>
  <si>
    <t>174 10-1101.R00</t>
  </si>
  <si>
    <t xml:space="preserve">Zásyp jam, rýh, šachet se zhutněním </t>
  </si>
  <si>
    <t>8,19-13,3*0,2*0,6</t>
  </si>
  <si>
    <t>181 10-1102.R00</t>
  </si>
  <si>
    <t xml:space="preserve">Úprava pláně v zářezech v hor. 1-4, se zhutněním </t>
  </si>
  <si>
    <t>181 30-0010.RAA</t>
  </si>
  <si>
    <t>Rozprostření ornice v rovině tloušťka 15 cm dovoz ornice ze vzdálenosti 500 m, osetí trávou</t>
  </si>
  <si>
    <t>199 00-0002.R00</t>
  </si>
  <si>
    <t xml:space="preserve">Poplatek za skládku horniny 1- 4 </t>
  </si>
  <si>
    <t>H01-002</t>
  </si>
  <si>
    <t xml:space="preserve">Zemina vhodná do násypů a zásypů </t>
  </si>
  <si>
    <t>2</t>
  </si>
  <si>
    <t>Základy,zvláštní zakládání</t>
  </si>
  <si>
    <t>212 81-0010.RAC</t>
  </si>
  <si>
    <t>Trativody z PVC drenážních flexibilních trubek lože a obsyp štěrkopískem, trubky d 100 mm</t>
  </si>
  <si>
    <t>3</t>
  </si>
  <si>
    <t>Svislé a kompletní konstrukce</t>
  </si>
  <si>
    <t>338 92-0023.RA0</t>
  </si>
  <si>
    <t xml:space="preserve">Palisáda z beton. kůlů tl. 200 mm, výška 550 mm </t>
  </si>
  <si>
    <t>4</t>
  </si>
  <si>
    <t>Vodorovné konstrukce</t>
  </si>
  <si>
    <t>452 31-2131.R00</t>
  </si>
  <si>
    <t xml:space="preserve">Sedlové lože pod potrubí z betonu C 12/15 </t>
  </si>
  <si>
    <t>13,3*0,08</t>
  </si>
  <si>
    <t>5</t>
  </si>
  <si>
    <t>Komunikace</t>
  </si>
  <si>
    <t>561 23-2511.R00</t>
  </si>
  <si>
    <t xml:space="preserve">Podklad ze zeminy/nákup/stabil.cem.S II tl. 10 cm </t>
  </si>
  <si>
    <t>561 24-2211.R00</t>
  </si>
  <si>
    <t xml:space="preserve">Podklad ze zeminy/nákup/stabil.cem. S I tl. 12 cm </t>
  </si>
  <si>
    <t>561 20-2991.R00</t>
  </si>
  <si>
    <t xml:space="preserve">Příplatek za vod. dopravu směsi k stav., do 1 km </t>
  </si>
  <si>
    <t>t</t>
  </si>
  <si>
    <t>69*(0,0111+0,1*1,8)+152*(0,0177+0,12*1,8)</t>
  </si>
  <si>
    <t>561 20-2992.R00</t>
  </si>
  <si>
    <t xml:space="preserve">Příplatek za vod. dopravu směsi k stav.,další 1 km </t>
  </si>
  <si>
    <t>9*48,708</t>
  </si>
  <si>
    <t>564 73-1111.R00</t>
  </si>
  <si>
    <t xml:space="preserve">Podklad z kameniva drceného vel.32-63 mm,tl. 10 cm </t>
  </si>
  <si>
    <t>výměna podloží: 300+152</t>
  </si>
  <si>
    <t>564 76-1111.R00</t>
  </si>
  <si>
    <t xml:space="preserve">Podklad z kameniva drceného vel.32-63 mm,tl. 20 cm </t>
  </si>
  <si>
    <t>výměna podloží: 300+2*152</t>
  </si>
  <si>
    <t>564 81-1111.R00</t>
  </si>
  <si>
    <t xml:space="preserve">Podklad ze štěrkodrti po zhutnění tloušťky 5 cm </t>
  </si>
  <si>
    <t>oprava dlažby - doplnění podkladu: 41</t>
  </si>
  <si>
    <t>564 83-1111.R00</t>
  </si>
  <si>
    <t xml:space="preserve">Podklad ze štěrkodrti po zhutnění tloušťky 10 cm </t>
  </si>
  <si>
    <t>chodník: 69</t>
  </si>
  <si>
    <t>564 85-1111.R00</t>
  </si>
  <si>
    <t xml:space="preserve">Podklad ze štěrkodrti po zhutnění tloušťky 15 cm </t>
  </si>
  <si>
    <t>vozovka: 152</t>
  </si>
  <si>
    <t>pěšina: 2*20</t>
  </si>
  <si>
    <t>564 86-1111.R00</t>
  </si>
  <si>
    <t xml:space="preserve">Podklad ze štěrkodrti po zhutnění tloušťky 20 cm </t>
  </si>
  <si>
    <t>parkoviště a kont. záliv: 202</t>
  </si>
  <si>
    <t>565 14-1111.R00</t>
  </si>
  <si>
    <t xml:space="preserve">Podklad z obal kam.ACP 16+,ACP 22+,do 3 m,tl. 6 cm </t>
  </si>
  <si>
    <t>571 90-2211.R00</t>
  </si>
  <si>
    <t xml:space="preserve">Posyp krytu lomovými výsivkami do 10 kg/m2 </t>
  </si>
  <si>
    <t>573 11-1112.R00</t>
  </si>
  <si>
    <t xml:space="preserve">Postřik živičný infiltr.+ posyp,z asfaltu 1 kg/m2 </t>
  </si>
  <si>
    <t>573 21-1111.R00</t>
  </si>
  <si>
    <t xml:space="preserve">Postřik živičný spojovací z asfaltu 0,5-0,7 kg/m2 </t>
  </si>
  <si>
    <t>577 13-1211.R00</t>
  </si>
  <si>
    <t xml:space="preserve">Beton asfalt. ACO 8,nebo ACO 11, do 3 m, tl. 4 cm </t>
  </si>
  <si>
    <t>581 11-4113.R00</t>
  </si>
  <si>
    <t xml:space="preserve">Kryt z betonu komunikací pro pěší tloušťky 10 cm </t>
  </si>
  <si>
    <t>596 21-5020.R00</t>
  </si>
  <si>
    <t xml:space="preserve">Kladení zámkové dlažby tl. 6 cm do drtě tl. 3 cm </t>
  </si>
  <si>
    <t>596 92-1112.R00</t>
  </si>
  <si>
    <t xml:space="preserve">Kladení veget. dlaždic,lože tl. 30 mm,pl.do 100 m2 </t>
  </si>
  <si>
    <t>596 92-1191.R00</t>
  </si>
  <si>
    <t xml:space="preserve">Příplatek za výplň spár veg. dlaždic, bez dodávky </t>
  </si>
  <si>
    <t>195*0,5*0,08</t>
  </si>
  <si>
    <t>599 14-1111.R00</t>
  </si>
  <si>
    <t xml:space="preserve">Vyplnění spár mezi panely živičnou zálivkou </t>
  </si>
  <si>
    <t>566 90-4111.R00</t>
  </si>
  <si>
    <t xml:space="preserve">Vyspravení podkladu po překopech kam.obal.asfaltem </t>
  </si>
  <si>
    <t>H05-001</t>
  </si>
  <si>
    <t xml:space="preserve">Štěrkopísek pro SC </t>
  </si>
  <si>
    <t>69*0,1+152*0,12</t>
  </si>
  <si>
    <t>H05-002</t>
  </si>
  <si>
    <t xml:space="preserve">Betonová zámková dlažba 6cm parkety šedá </t>
  </si>
  <si>
    <t>H05-008</t>
  </si>
  <si>
    <t xml:space="preserve">Betonová zám. dlažba slepecká červená </t>
  </si>
  <si>
    <t>H05-014</t>
  </si>
  <si>
    <t xml:space="preserve">Zatrav. dlažba betonová 40/60 tl. 80 </t>
  </si>
  <si>
    <t>583-44155</t>
  </si>
  <si>
    <t xml:space="preserve">Štěrkodrtě frakce 0-22 B </t>
  </si>
  <si>
    <t>T</t>
  </si>
  <si>
    <t>7,8*1,8</t>
  </si>
  <si>
    <t>8</t>
  </si>
  <si>
    <t>Trubní vedení</t>
  </si>
  <si>
    <t>871 35-3121.RT2</t>
  </si>
  <si>
    <t>Montáž trub z plastu, gumový kroužek, DN 200 včetně dodávky trub PVC hrdlových 200x4,9x5000</t>
  </si>
  <si>
    <t>899 62-3141.R00</t>
  </si>
  <si>
    <t xml:space="preserve">Obetonování potrubí nebo zdiva stok betonem C12/15 </t>
  </si>
  <si>
    <t>13,3*0,06</t>
  </si>
  <si>
    <t>895 94-1311.R00</t>
  </si>
  <si>
    <t xml:space="preserve">Zřízení vpusti uliční z dílců typ UVB - 50 </t>
  </si>
  <si>
    <t>kus</t>
  </si>
  <si>
    <t>899 20-2111.R00</t>
  </si>
  <si>
    <t xml:space="preserve">Osazení mříží litinových s rámem do 100 kg </t>
  </si>
  <si>
    <t>899 43-2111.R00</t>
  </si>
  <si>
    <t xml:space="preserve">Výšková úprava do 20 cm, snížení krytu šoupěte </t>
  </si>
  <si>
    <t>H08-010</t>
  </si>
  <si>
    <t xml:space="preserve">Ul. vpust komplet s kal. košem, mříž D400 </t>
  </si>
  <si>
    <t>91</t>
  </si>
  <si>
    <t>Doplňující práce na komunikaci</t>
  </si>
  <si>
    <t>914 00-1111.R00</t>
  </si>
  <si>
    <t xml:space="preserve">Osaz sloupků, montáž svislých dopr.značek </t>
  </si>
  <si>
    <t>916 56-1111.RT2</t>
  </si>
  <si>
    <t>Osazení záhon.obrubníků do lože z B 12,5 s opěrou včetně obrubníku   50/5/20 cm</t>
  </si>
  <si>
    <t>917 86-2111.R00</t>
  </si>
  <si>
    <t xml:space="preserve">Osazení stojat. obrub. bet. s opěrou,lože z B 12,5 </t>
  </si>
  <si>
    <t>919 73-5112.R00</t>
  </si>
  <si>
    <t xml:space="preserve">Řezání stávajícího živičného krytu tl. 5 - 10 cm </t>
  </si>
  <si>
    <t>H09-010</t>
  </si>
  <si>
    <t xml:space="preserve">Beton. silniční obrubník 25/15 C35/45 XF4 </t>
  </si>
  <si>
    <t>H09-011</t>
  </si>
  <si>
    <t xml:space="preserve">Beton. sil. obrubník nájezdový 15/15 C35/45 XF4 </t>
  </si>
  <si>
    <t>H09-012</t>
  </si>
  <si>
    <t xml:space="preserve">Beton. sil. obrubník přechod. C35/45 XF4 </t>
  </si>
  <si>
    <t>H09-013</t>
  </si>
  <si>
    <t xml:space="preserve">Betonový obrubník 100/200/1000 </t>
  </si>
  <si>
    <t>H09-103</t>
  </si>
  <si>
    <t xml:space="preserve">Dopr. značka IP, IJ obd vč upev </t>
  </si>
  <si>
    <t>H09-111</t>
  </si>
  <si>
    <t xml:space="preserve">Dodat. tab E4, E8 vč upev </t>
  </si>
  <si>
    <t>H09-115</t>
  </si>
  <si>
    <t xml:space="preserve">Sloupek dopr. značek pr.60 pozink dl 3m vč upev </t>
  </si>
  <si>
    <t>97</t>
  </si>
  <si>
    <t>Prorážení otvorů</t>
  </si>
  <si>
    <t>979 08-2213.R00</t>
  </si>
  <si>
    <t xml:space="preserve">Vodorovná doprava suti po suchu do 1 km </t>
  </si>
  <si>
    <t>979 08-2219.R00</t>
  </si>
  <si>
    <t xml:space="preserve">Příplatek za dopravu suti po suchu za další 1 km </t>
  </si>
  <si>
    <t>9*49,622</t>
  </si>
  <si>
    <t>X09-001</t>
  </si>
  <si>
    <t xml:space="preserve">Poplatek za skládku - suť </t>
  </si>
  <si>
    <t>99</t>
  </si>
  <si>
    <t>Staveništní přesun hmot</t>
  </si>
  <si>
    <t>998 22-3011.R00</t>
  </si>
  <si>
    <t xml:space="preserve">Přesun hmot, pozemní komunikace, kryt dlážděný </t>
  </si>
  <si>
    <t>Geodetické práce</t>
  </si>
  <si>
    <t>Zařízení staveniště</t>
  </si>
  <si>
    <t>Město Trutnov</t>
  </si>
  <si>
    <t>Ing. David Pauzar</t>
  </si>
  <si>
    <t>Trutnov - parkoviště pro DPS Kryblická 450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</si>
</sst>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4" fillId="0" borderId="52" xfId="20" applyNumberFormat="1" applyFont="1" applyFill="1" applyBorder="1" applyAlignment="1">
      <alignment horizontal="right" wrapText="1"/>
      <protection/>
    </xf>
    <xf numFmtId="0" fontId="14" fillId="0" borderId="52" xfId="20" applyFont="1" applyFill="1" applyBorder="1" applyAlignment="1">
      <alignment horizontal="left" wrapText="1"/>
      <protection/>
    </xf>
    <xf numFmtId="0" fontId="14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P13" sqref="P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2.625" style="0" customWidth="1"/>
    <col min="262" max="262" width="19.75390625" style="0" customWidth="1"/>
    <col min="263" max="263" width="14.1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2.625" style="0" customWidth="1"/>
    <col min="518" max="518" width="19.75390625" style="0" customWidth="1"/>
    <col min="519" max="519" width="14.1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2.625" style="0" customWidth="1"/>
    <col min="774" max="774" width="19.75390625" style="0" customWidth="1"/>
    <col min="775" max="775" width="14.1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2.625" style="0" customWidth="1"/>
    <col min="1030" max="1030" width="19.75390625" style="0" customWidth="1"/>
    <col min="1031" max="1031" width="14.1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2.625" style="0" customWidth="1"/>
    <col min="1286" max="1286" width="19.75390625" style="0" customWidth="1"/>
    <col min="1287" max="1287" width="14.1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2.625" style="0" customWidth="1"/>
    <col min="1542" max="1542" width="19.75390625" style="0" customWidth="1"/>
    <col min="1543" max="1543" width="14.1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2.625" style="0" customWidth="1"/>
    <col min="1798" max="1798" width="19.75390625" style="0" customWidth="1"/>
    <col min="1799" max="1799" width="14.1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2.625" style="0" customWidth="1"/>
    <col min="2054" max="2054" width="19.75390625" style="0" customWidth="1"/>
    <col min="2055" max="2055" width="14.1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2.625" style="0" customWidth="1"/>
    <col min="2310" max="2310" width="19.75390625" style="0" customWidth="1"/>
    <col min="2311" max="2311" width="14.1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2.625" style="0" customWidth="1"/>
    <col min="2566" max="2566" width="19.75390625" style="0" customWidth="1"/>
    <col min="2567" max="2567" width="14.1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2.625" style="0" customWidth="1"/>
    <col min="2822" max="2822" width="19.75390625" style="0" customWidth="1"/>
    <col min="2823" max="2823" width="14.1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2.625" style="0" customWidth="1"/>
    <col min="3078" max="3078" width="19.75390625" style="0" customWidth="1"/>
    <col min="3079" max="3079" width="14.1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2.625" style="0" customWidth="1"/>
    <col min="3334" max="3334" width="19.75390625" style="0" customWidth="1"/>
    <col min="3335" max="3335" width="14.1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2.625" style="0" customWidth="1"/>
    <col min="3590" max="3590" width="19.75390625" style="0" customWidth="1"/>
    <col min="3591" max="3591" width="14.1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2.625" style="0" customWidth="1"/>
    <col min="3846" max="3846" width="19.75390625" style="0" customWidth="1"/>
    <col min="3847" max="3847" width="14.1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2.625" style="0" customWidth="1"/>
    <col min="4102" max="4102" width="19.75390625" style="0" customWidth="1"/>
    <col min="4103" max="4103" width="14.1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2.625" style="0" customWidth="1"/>
    <col min="4358" max="4358" width="19.75390625" style="0" customWidth="1"/>
    <col min="4359" max="4359" width="14.1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2.625" style="0" customWidth="1"/>
    <col min="4614" max="4614" width="19.75390625" style="0" customWidth="1"/>
    <col min="4615" max="4615" width="14.1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2.625" style="0" customWidth="1"/>
    <col min="4870" max="4870" width="19.75390625" style="0" customWidth="1"/>
    <col min="4871" max="4871" width="14.1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2.625" style="0" customWidth="1"/>
    <col min="5126" max="5126" width="19.75390625" style="0" customWidth="1"/>
    <col min="5127" max="5127" width="14.1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2.625" style="0" customWidth="1"/>
    <col min="5382" max="5382" width="19.75390625" style="0" customWidth="1"/>
    <col min="5383" max="5383" width="14.1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2.625" style="0" customWidth="1"/>
    <col min="5638" max="5638" width="19.75390625" style="0" customWidth="1"/>
    <col min="5639" max="5639" width="14.1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2.625" style="0" customWidth="1"/>
    <col min="5894" max="5894" width="19.75390625" style="0" customWidth="1"/>
    <col min="5895" max="5895" width="14.1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2.625" style="0" customWidth="1"/>
    <col min="6150" max="6150" width="19.75390625" style="0" customWidth="1"/>
    <col min="6151" max="6151" width="14.1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2.625" style="0" customWidth="1"/>
    <col min="6406" max="6406" width="19.75390625" style="0" customWidth="1"/>
    <col min="6407" max="6407" width="14.1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2.625" style="0" customWidth="1"/>
    <col min="6662" max="6662" width="19.75390625" style="0" customWidth="1"/>
    <col min="6663" max="6663" width="14.1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2.625" style="0" customWidth="1"/>
    <col min="6918" max="6918" width="19.75390625" style="0" customWidth="1"/>
    <col min="6919" max="6919" width="14.1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2.625" style="0" customWidth="1"/>
    <col min="7174" max="7174" width="19.75390625" style="0" customWidth="1"/>
    <col min="7175" max="7175" width="14.1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2.625" style="0" customWidth="1"/>
    <col min="7430" max="7430" width="19.75390625" style="0" customWidth="1"/>
    <col min="7431" max="7431" width="14.1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2.625" style="0" customWidth="1"/>
    <col min="7686" max="7686" width="19.75390625" style="0" customWidth="1"/>
    <col min="7687" max="7687" width="14.1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2.625" style="0" customWidth="1"/>
    <col min="7942" max="7942" width="19.75390625" style="0" customWidth="1"/>
    <col min="7943" max="7943" width="14.1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2.625" style="0" customWidth="1"/>
    <col min="8198" max="8198" width="19.75390625" style="0" customWidth="1"/>
    <col min="8199" max="8199" width="14.1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2.625" style="0" customWidth="1"/>
    <col min="8454" max="8454" width="19.75390625" style="0" customWidth="1"/>
    <col min="8455" max="8455" width="14.1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2.625" style="0" customWidth="1"/>
    <col min="8710" max="8710" width="19.75390625" style="0" customWidth="1"/>
    <col min="8711" max="8711" width="14.1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2.625" style="0" customWidth="1"/>
    <col min="8966" max="8966" width="19.75390625" style="0" customWidth="1"/>
    <col min="8967" max="8967" width="14.1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2.625" style="0" customWidth="1"/>
    <col min="9222" max="9222" width="19.75390625" style="0" customWidth="1"/>
    <col min="9223" max="9223" width="14.1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2.625" style="0" customWidth="1"/>
    <col min="9478" max="9478" width="19.75390625" style="0" customWidth="1"/>
    <col min="9479" max="9479" width="14.1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2.625" style="0" customWidth="1"/>
    <col min="9734" max="9734" width="19.75390625" style="0" customWidth="1"/>
    <col min="9735" max="9735" width="14.1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2.625" style="0" customWidth="1"/>
    <col min="9990" max="9990" width="19.75390625" style="0" customWidth="1"/>
    <col min="9991" max="9991" width="14.1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2.625" style="0" customWidth="1"/>
    <col min="10246" max="10246" width="19.75390625" style="0" customWidth="1"/>
    <col min="10247" max="10247" width="14.1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2.625" style="0" customWidth="1"/>
    <col min="10502" max="10502" width="19.75390625" style="0" customWidth="1"/>
    <col min="10503" max="10503" width="14.1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2.625" style="0" customWidth="1"/>
    <col min="10758" max="10758" width="19.75390625" style="0" customWidth="1"/>
    <col min="10759" max="10759" width="14.1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2.625" style="0" customWidth="1"/>
    <col min="11014" max="11014" width="19.75390625" style="0" customWidth="1"/>
    <col min="11015" max="11015" width="14.1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2.625" style="0" customWidth="1"/>
    <col min="11270" max="11270" width="19.75390625" style="0" customWidth="1"/>
    <col min="11271" max="11271" width="14.1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2.625" style="0" customWidth="1"/>
    <col min="11526" max="11526" width="19.75390625" style="0" customWidth="1"/>
    <col min="11527" max="11527" width="14.1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2.625" style="0" customWidth="1"/>
    <col min="11782" max="11782" width="19.75390625" style="0" customWidth="1"/>
    <col min="11783" max="11783" width="14.1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2.625" style="0" customWidth="1"/>
    <col min="12038" max="12038" width="19.75390625" style="0" customWidth="1"/>
    <col min="12039" max="12039" width="14.1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2.625" style="0" customWidth="1"/>
    <col min="12294" max="12294" width="19.75390625" style="0" customWidth="1"/>
    <col min="12295" max="12295" width="14.1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2.625" style="0" customWidth="1"/>
    <col min="12550" max="12550" width="19.75390625" style="0" customWidth="1"/>
    <col min="12551" max="12551" width="14.1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2.625" style="0" customWidth="1"/>
    <col min="12806" max="12806" width="19.75390625" style="0" customWidth="1"/>
    <col min="12807" max="12807" width="14.1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2.625" style="0" customWidth="1"/>
    <col min="13062" max="13062" width="19.75390625" style="0" customWidth="1"/>
    <col min="13063" max="13063" width="14.1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2.625" style="0" customWidth="1"/>
    <col min="13318" max="13318" width="19.75390625" style="0" customWidth="1"/>
    <col min="13319" max="13319" width="14.1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2.625" style="0" customWidth="1"/>
    <col min="13574" max="13574" width="19.75390625" style="0" customWidth="1"/>
    <col min="13575" max="13575" width="14.1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2.625" style="0" customWidth="1"/>
    <col min="13830" max="13830" width="19.75390625" style="0" customWidth="1"/>
    <col min="13831" max="13831" width="14.1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2.625" style="0" customWidth="1"/>
    <col min="14086" max="14086" width="19.75390625" style="0" customWidth="1"/>
    <col min="14087" max="14087" width="14.1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2.625" style="0" customWidth="1"/>
    <col min="14342" max="14342" width="19.75390625" style="0" customWidth="1"/>
    <col min="14343" max="14343" width="14.1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2.625" style="0" customWidth="1"/>
    <col min="14598" max="14598" width="19.75390625" style="0" customWidth="1"/>
    <col min="14599" max="14599" width="14.1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2.625" style="0" customWidth="1"/>
    <col min="14854" max="14854" width="19.75390625" style="0" customWidth="1"/>
    <col min="14855" max="14855" width="14.1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2.625" style="0" customWidth="1"/>
    <col min="15110" max="15110" width="19.75390625" style="0" customWidth="1"/>
    <col min="15111" max="15111" width="14.1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2.625" style="0" customWidth="1"/>
    <col min="15366" max="15366" width="19.75390625" style="0" customWidth="1"/>
    <col min="15367" max="15367" width="14.1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2.625" style="0" customWidth="1"/>
    <col min="15622" max="15622" width="19.75390625" style="0" customWidth="1"/>
    <col min="15623" max="15623" width="14.1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2.625" style="0" customWidth="1"/>
    <col min="15878" max="15878" width="19.75390625" style="0" customWidth="1"/>
    <col min="15879" max="15879" width="14.1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2.625" style="0" customWidth="1"/>
    <col min="16134" max="16134" width="19.75390625" style="0" customWidth="1"/>
    <col min="16135" max="16135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/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250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 t="s">
        <v>248</v>
      </c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 t="s">
        <v>249</v>
      </c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Rekapitulace!A21</f>
        <v>Geodetické práce</v>
      </c>
      <c r="E14" s="44"/>
      <c r="F14" s="45"/>
      <c r="G14" s="42"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Rekapitulace!A22</f>
        <v>Zařízení staveniště</v>
      </c>
      <c r="E15" s="46"/>
      <c r="F15" s="47"/>
      <c r="G15" s="42">
        <v>0</v>
      </c>
    </row>
    <row r="16" spans="1:7" ht="15.95" customHeight="1">
      <c r="A16" s="40" t="s">
        <v>22</v>
      </c>
      <c r="B16" s="41" t="s">
        <v>23</v>
      </c>
      <c r="C16" s="42"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v>0</v>
      </c>
    </row>
    <row r="22" spans="1:7" ht="15.95" customHeight="1" thickBot="1">
      <c r="A22" s="24" t="s">
        <v>30</v>
      </c>
      <c r="B22" s="25"/>
      <c r="C22" s="51">
        <v>0</v>
      </c>
      <c r="D22" s="52" t="s">
        <v>31</v>
      </c>
      <c r="E22" s="53"/>
      <c r="F22" s="54"/>
      <c r="G22" s="42"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selection activeCell="M22" sqref="M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Trutnov - parkoviště pro DPS Kryblická 450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v>0</v>
      </c>
      <c r="F7" s="179">
        <f>Položky!BB31</f>
        <v>0</v>
      </c>
      <c r="G7" s="179">
        <f>Položky!BC31</f>
        <v>0</v>
      </c>
      <c r="H7" s="179">
        <f>Položky!BD31</f>
        <v>0</v>
      </c>
      <c r="I7" s="180">
        <f>Položky!BE31</f>
        <v>0</v>
      </c>
    </row>
    <row r="8" spans="1:9" s="11" customFormat="1" ht="12.75">
      <c r="A8" s="177" t="str">
        <f>Položky!B32</f>
        <v>2</v>
      </c>
      <c r="B8" s="86" t="str">
        <f>Položky!C32</f>
        <v>Základy,zvláštní zakládání</v>
      </c>
      <c r="C8" s="87"/>
      <c r="D8" s="88"/>
      <c r="E8" s="178">
        <v>0</v>
      </c>
      <c r="F8" s="179">
        <f>Položky!BB34</f>
        <v>0</v>
      </c>
      <c r="G8" s="179">
        <f>Položky!BC34</f>
        <v>0</v>
      </c>
      <c r="H8" s="179">
        <f>Položky!BD34</f>
        <v>0</v>
      </c>
      <c r="I8" s="180">
        <f>Položky!BE34</f>
        <v>0</v>
      </c>
    </row>
    <row r="9" spans="1:9" s="11" customFormat="1" ht="12.75">
      <c r="A9" s="177" t="str">
        <f>Položky!B35</f>
        <v>3</v>
      </c>
      <c r="B9" s="86" t="str">
        <f>Položky!C35</f>
        <v>Svislé a kompletní konstrukce</v>
      </c>
      <c r="C9" s="87"/>
      <c r="D9" s="88"/>
      <c r="E9" s="178">
        <v>0</v>
      </c>
      <c r="F9" s="179">
        <f>Položky!BB37</f>
        <v>0</v>
      </c>
      <c r="G9" s="179">
        <f>Položky!BC37</f>
        <v>0</v>
      </c>
      <c r="H9" s="179">
        <f>Položky!BD37</f>
        <v>0</v>
      </c>
      <c r="I9" s="180">
        <f>Položky!BE37</f>
        <v>0</v>
      </c>
    </row>
    <row r="10" spans="1:9" s="11" customFormat="1" ht="12.75">
      <c r="A10" s="177" t="str">
        <f>Položky!B38</f>
        <v>4</v>
      </c>
      <c r="B10" s="86" t="str">
        <f>Položky!C38</f>
        <v>Vodorovné konstrukce</v>
      </c>
      <c r="C10" s="87"/>
      <c r="D10" s="88"/>
      <c r="E10" s="178">
        <v>0</v>
      </c>
      <c r="F10" s="179">
        <f>Položky!BB41</f>
        <v>0</v>
      </c>
      <c r="G10" s="179">
        <f>Položky!BC41</f>
        <v>0</v>
      </c>
      <c r="H10" s="179">
        <f>Položky!BD41</f>
        <v>0</v>
      </c>
      <c r="I10" s="180">
        <f>Položky!BE41</f>
        <v>0</v>
      </c>
    </row>
    <row r="11" spans="1:9" s="11" customFormat="1" ht="12.75">
      <c r="A11" s="177" t="str">
        <f>Položky!B42</f>
        <v>5</v>
      </c>
      <c r="B11" s="86" t="str">
        <f>Položky!C42</f>
        <v>Komunikace</v>
      </c>
      <c r="C11" s="87"/>
      <c r="D11" s="88"/>
      <c r="E11" s="178">
        <v>0</v>
      </c>
      <c r="F11" s="179">
        <f>Položky!BB81</f>
        <v>0</v>
      </c>
      <c r="G11" s="179">
        <f>Položky!BC81</f>
        <v>0</v>
      </c>
      <c r="H11" s="179">
        <f>Položky!BD81</f>
        <v>0</v>
      </c>
      <c r="I11" s="180">
        <f>Položky!BE81</f>
        <v>0</v>
      </c>
    </row>
    <row r="12" spans="1:9" s="11" customFormat="1" ht="12.75">
      <c r="A12" s="177" t="str">
        <f>Položky!B82</f>
        <v>8</v>
      </c>
      <c r="B12" s="86" t="str">
        <f>Položky!C82</f>
        <v>Trubní vedení</v>
      </c>
      <c r="C12" s="87"/>
      <c r="D12" s="88"/>
      <c r="E12" s="178">
        <v>0</v>
      </c>
      <c r="F12" s="179">
        <f>Položky!BB90</f>
        <v>0</v>
      </c>
      <c r="G12" s="179">
        <f>Položky!BC90</f>
        <v>0</v>
      </c>
      <c r="H12" s="179">
        <f>Položky!BD90</f>
        <v>0</v>
      </c>
      <c r="I12" s="180">
        <f>Položky!BE90</f>
        <v>0</v>
      </c>
    </row>
    <row r="13" spans="1:9" s="11" customFormat="1" ht="12.75">
      <c r="A13" s="177" t="str">
        <f>Položky!B91</f>
        <v>91</v>
      </c>
      <c r="B13" s="86" t="str">
        <f>Položky!C91</f>
        <v>Doplňující práce na komunikaci</v>
      </c>
      <c r="C13" s="87"/>
      <c r="D13" s="88"/>
      <c r="E13" s="178">
        <v>0</v>
      </c>
      <c r="F13" s="179">
        <f>Položky!BB103</f>
        <v>0</v>
      </c>
      <c r="G13" s="179">
        <f>Položky!BC103</f>
        <v>0</v>
      </c>
      <c r="H13" s="179">
        <f>Položky!BD103</f>
        <v>0</v>
      </c>
      <c r="I13" s="180">
        <f>Položky!BE103</f>
        <v>0</v>
      </c>
    </row>
    <row r="14" spans="1:9" s="11" customFormat="1" ht="12.75">
      <c r="A14" s="177" t="str">
        <f>Položky!B104</f>
        <v>97</v>
      </c>
      <c r="B14" s="86" t="str">
        <f>Položky!C104</f>
        <v>Prorážení otvorů</v>
      </c>
      <c r="C14" s="87"/>
      <c r="D14" s="88"/>
      <c r="E14" s="178">
        <v>0</v>
      </c>
      <c r="F14" s="179">
        <f>Položky!BB109</f>
        <v>0</v>
      </c>
      <c r="G14" s="179">
        <f>Položky!BC109</f>
        <v>0</v>
      </c>
      <c r="H14" s="179">
        <f>Položky!BD109</f>
        <v>0</v>
      </c>
      <c r="I14" s="180">
        <f>Položky!BE109</f>
        <v>0</v>
      </c>
    </row>
    <row r="15" spans="1:9" s="11" customFormat="1" ht="13.5" thickBot="1">
      <c r="A15" s="177" t="str">
        <f>Položky!B110</f>
        <v>99</v>
      </c>
      <c r="B15" s="86" t="str">
        <f>Položky!C110</f>
        <v>Staveništní přesun hmot</v>
      </c>
      <c r="C15" s="87"/>
      <c r="D15" s="88"/>
      <c r="E15" s="178">
        <v>0</v>
      </c>
      <c r="F15" s="179">
        <f>Položky!BB112</f>
        <v>0</v>
      </c>
      <c r="G15" s="179">
        <f>Položky!BC112</f>
        <v>0</v>
      </c>
      <c r="H15" s="179">
        <f>Položky!BD112</f>
        <v>0</v>
      </c>
      <c r="I15" s="180">
        <f>Položky!BE112</f>
        <v>0</v>
      </c>
    </row>
    <row r="16" spans="1:256" ht="13.5" thickBot="1">
      <c r="A16" s="89"/>
      <c r="B16" s="81" t="s">
        <v>50</v>
      </c>
      <c r="C16" s="81"/>
      <c r="D16" s="90"/>
      <c r="E16" s="91">
        <f>SUM(E7:E15)</f>
        <v>0</v>
      </c>
      <c r="F16" s="92">
        <f>SUM(F7:F15)</f>
        <v>0</v>
      </c>
      <c r="G16" s="92">
        <f>SUM(G7:G15)</f>
        <v>0</v>
      </c>
      <c r="H16" s="92">
        <f>SUM(H7:H15)</f>
        <v>0</v>
      </c>
      <c r="I16" s="93">
        <f>SUM(I7:I15)</f>
        <v>0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57" ht="18">
      <c r="A18" s="95" t="s">
        <v>51</v>
      </c>
      <c r="B18" s="95"/>
      <c r="C18" s="95"/>
      <c r="D18" s="95"/>
      <c r="E18" s="95"/>
      <c r="F18" s="95"/>
      <c r="G18" s="96"/>
      <c r="H18" s="95"/>
      <c r="I18" s="95"/>
      <c r="BA18" s="30"/>
      <c r="BB18" s="30"/>
      <c r="BC18" s="30"/>
      <c r="BD18" s="30"/>
      <c r="BE18" s="30"/>
    </row>
    <row r="19" spans="1:9" ht="13.5" thickBot="1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12.75">
      <c r="A20" s="98" t="s">
        <v>52</v>
      </c>
      <c r="B20" s="99"/>
      <c r="C20" s="99"/>
      <c r="D20" s="100"/>
      <c r="E20" s="101" t="s">
        <v>53</v>
      </c>
      <c r="F20" s="102" t="s">
        <v>54</v>
      </c>
      <c r="G20" s="103" t="s">
        <v>55</v>
      </c>
      <c r="H20" s="104"/>
      <c r="I20" s="105" t="s">
        <v>53</v>
      </c>
    </row>
    <row r="21" spans="1:53" ht="12.75">
      <c r="A21" s="106" t="s">
        <v>246</v>
      </c>
      <c r="B21" s="107"/>
      <c r="C21" s="107"/>
      <c r="D21" s="108"/>
      <c r="E21" s="109">
        <v>0</v>
      </c>
      <c r="F21" s="110">
        <v>0</v>
      </c>
      <c r="G21" s="111">
        <f>CHOOSE(BA21+1,HSV+PSV,HSV+PSV+Mont,HSV+PSV+Dodavka+Mont,HSV,PSV,Mont,Dodavka,Mont+Dodavka,0)</f>
        <v>0</v>
      </c>
      <c r="H21" s="112"/>
      <c r="I21" s="113">
        <f>E21+F21*G21/100</f>
        <v>0</v>
      </c>
      <c r="BA21">
        <v>0</v>
      </c>
    </row>
    <row r="22" spans="1:53" ht="12.75">
      <c r="A22" s="106" t="s">
        <v>247</v>
      </c>
      <c r="B22" s="107"/>
      <c r="C22" s="107"/>
      <c r="D22" s="108"/>
      <c r="E22" s="109">
        <v>0</v>
      </c>
      <c r="F22" s="110">
        <v>0</v>
      </c>
      <c r="G22" s="111">
        <f>CHOOSE(BA22+1,HSV+PSV,HSV+PSV+Mont,HSV+PSV+Dodavka+Mont,HSV,PSV,Mont,Dodavka,Mont+Dodavka,0)</f>
        <v>0</v>
      </c>
      <c r="H22" s="112"/>
      <c r="I22" s="113">
        <f>E22+F22*G22/100</f>
        <v>0</v>
      </c>
      <c r="BA22">
        <v>0</v>
      </c>
    </row>
    <row r="23" spans="1:9" ht="13.5" thickBot="1">
      <c r="A23" s="114"/>
      <c r="B23" s="115" t="s">
        <v>56</v>
      </c>
      <c r="C23" s="116"/>
      <c r="D23" s="117"/>
      <c r="E23" s="118"/>
      <c r="F23" s="119"/>
      <c r="G23" s="119"/>
      <c r="H23" s="194">
        <f>SUM(I21:I22)</f>
        <v>0</v>
      </c>
      <c r="I23" s="195"/>
    </row>
    <row r="24" spans="1:9" ht="12.75">
      <c r="A24" s="97"/>
      <c r="B24" s="97"/>
      <c r="C24" s="97"/>
      <c r="D24" s="97"/>
      <c r="E24" s="97"/>
      <c r="F24" s="97"/>
      <c r="G24" s="97"/>
      <c r="H24" s="97"/>
      <c r="I24" s="97"/>
    </row>
    <row r="25" spans="2:9" ht="12.75">
      <c r="B25" s="94"/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5"/>
  <sheetViews>
    <sheetView showGridLines="0" showZeros="0" tabSelected="1" workbookViewId="0" topLeftCell="A1">
      <selection activeCell="K8" sqref="K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256" width="9.125" style="123" customWidth="1"/>
    <col min="257" max="257" width="3.875" style="123" customWidth="1"/>
    <col min="258" max="258" width="12.00390625" style="123" customWidth="1"/>
    <col min="259" max="259" width="40.375" style="123" customWidth="1"/>
    <col min="260" max="260" width="5.625" style="123" customWidth="1"/>
    <col min="261" max="261" width="8.625" style="123" customWidth="1"/>
    <col min="262" max="262" width="9.875" style="123" customWidth="1"/>
    <col min="263" max="263" width="13.875" style="123" customWidth="1"/>
    <col min="264" max="512" width="9.125" style="123" customWidth="1"/>
    <col min="513" max="513" width="3.875" style="123" customWidth="1"/>
    <col min="514" max="514" width="12.00390625" style="123" customWidth="1"/>
    <col min="515" max="515" width="40.375" style="123" customWidth="1"/>
    <col min="516" max="516" width="5.625" style="123" customWidth="1"/>
    <col min="517" max="517" width="8.625" style="123" customWidth="1"/>
    <col min="518" max="518" width="9.875" style="123" customWidth="1"/>
    <col min="519" max="519" width="13.875" style="123" customWidth="1"/>
    <col min="520" max="768" width="9.125" style="123" customWidth="1"/>
    <col min="769" max="769" width="3.875" style="123" customWidth="1"/>
    <col min="770" max="770" width="12.00390625" style="123" customWidth="1"/>
    <col min="771" max="771" width="40.375" style="123" customWidth="1"/>
    <col min="772" max="772" width="5.625" style="123" customWidth="1"/>
    <col min="773" max="773" width="8.625" style="123" customWidth="1"/>
    <col min="774" max="774" width="9.875" style="123" customWidth="1"/>
    <col min="775" max="775" width="13.875" style="123" customWidth="1"/>
    <col min="776" max="1024" width="9.125" style="123" customWidth="1"/>
    <col min="1025" max="1025" width="3.875" style="123" customWidth="1"/>
    <col min="1026" max="1026" width="12.00390625" style="123" customWidth="1"/>
    <col min="1027" max="1027" width="40.375" style="123" customWidth="1"/>
    <col min="1028" max="1028" width="5.625" style="123" customWidth="1"/>
    <col min="1029" max="1029" width="8.625" style="123" customWidth="1"/>
    <col min="1030" max="1030" width="9.875" style="123" customWidth="1"/>
    <col min="1031" max="1031" width="13.875" style="123" customWidth="1"/>
    <col min="1032" max="1280" width="9.125" style="123" customWidth="1"/>
    <col min="1281" max="1281" width="3.875" style="123" customWidth="1"/>
    <col min="1282" max="1282" width="12.00390625" style="123" customWidth="1"/>
    <col min="1283" max="1283" width="40.375" style="123" customWidth="1"/>
    <col min="1284" max="1284" width="5.625" style="123" customWidth="1"/>
    <col min="1285" max="1285" width="8.625" style="123" customWidth="1"/>
    <col min="1286" max="1286" width="9.875" style="123" customWidth="1"/>
    <col min="1287" max="1287" width="13.875" style="123" customWidth="1"/>
    <col min="1288" max="1536" width="9.125" style="123" customWidth="1"/>
    <col min="1537" max="1537" width="3.875" style="123" customWidth="1"/>
    <col min="1538" max="1538" width="12.00390625" style="123" customWidth="1"/>
    <col min="1539" max="1539" width="40.375" style="123" customWidth="1"/>
    <col min="1540" max="1540" width="5.625" style="123" customWidth="1"/>
    <col min="1541" max="1541" width="8.625" style="123" customWidth="1"/>
    <col min="1542" max="1542" width="9.875" style="123" customWidth="1"/>
    <col min="1543" max="1543" width="13.875" style="123" customWidth="1"/>
    <col min="1544" max="1792" width="9.125" style="123" customWidth="1"/>
    <col min="1793" max="1793" width="3.875" style="123" customWidth="1"/>
    <col min="1794" max="1794" width="12.00390625" style="123" customWidth="1"/>
    <col min="1795" max="1795" width="40.375" style="123" customWidth="1"/>
    <col min="1796" max="1796" width="5.625" style="123" customWidth="1"/>
    <col min="1797" max="1797" width="8.625" style="123" customWidth="1"/>
    <col min="1798" max="1798" width="9.875" style="123" customWidth="1"/>
    <col min="1799" max="1799" width="13.875" style="123" customWidth="1"/>
    <col min="1800" max="2048" width="9.125" style="123" customWidth="1"/>
    <col min="2049" max="2049" width="3.875" style="123" customWidth="1"/>
    <col min="2050" max="2050" width="12.00390625" style="123" customWidth="1"/>
    <col min="2051" max="2051" width="40.375" style="123" customWidth="1"/>
    <col min="2052" max="2052" width="5.625" style="123" customWidth="1"/>
    <col min="2053" max="2053" width="8.625" style="123" customWidth="1"/>
    <col min="2054" max="2054" width="9.875" style="123" customWidth="1"/>
    <col min="2055" max="2055" width="13.875" style="123" customWidth="1"/>
    <col min="2056" max="2304" width="9.125" style="123" customWidth="1"/>
    <col min="2305" max="2305" width="3.875" style="123" customWidth="1"/>
    <col min="2306" max="2306" width="12.00390625" style="123" customWidth="1"/>
    <col min="2307" max="2307" width="40.375" style="123" customWidth="1"/>
    <col min="2308" max="2308" width="5.625" style="123" customWidth="1"/>
    <col min="2309" max="2309" width="8.625" style="123" customWidth="1"/>
    <col min="2310" max="2310" width="9.875" style="123" customWidth="1"/>
    <col min="2311" max="2311" width="13.875" style="123" customWidth="1"/>
    <col min="2312" max="2560" width="9.125" style="123" customWidth="1"/>
    <col min="2561" max="2561" width="3.875" style="123" customWidth="1"/>
    <col min="2562" max="2562" width="12.00390625" style="123" customWidth="1"/>
    <col min="2563" max="2563" width="40.375" style="123" customWidth="1"/>
    <col min="2564" max="2564" width="5.625" style="123" customWidth="1"/>
    <col min="2565" max="2565" width="8.625" style="123" customWidth="1"/>
    <col min="2566" max="2566" width="9.875" style="123" customWidth="1"/>
    <col min="2567" max="2567" width="13.875" style="123" customWidth="1"/>
    <col min="2568" max="2816" width="9.125" style="123" customWidth="1"/>
    <col min="2817" max="2817" width="3.875" style="123" customWidth="1"/>
    <col min="2818" max="2818" width="12.00390625" style="123" customWidth="1"/>
    <col min="2819" max="2819" width="40.375" style="123" customWidth="1"/>
    <col min="2820" max="2820" width="5.625" style="123" customWidth="1"/>
    <col min="2821" max="2821" width="8.625" style="123" customWidth="1"/>
    <col min="2822" max="2822" width="9.875" style="123" customWidth="1"/>
    <col min="2823" max="2823" width="13.875" style="123" customWidth="1"/>
    <col min="2824" max="3072" width="9.125" style="123" customWidth="1"/>
    <col min="3073" max="3073" width="3.875" style="123" customWidth="1"/>
    <col min="3074" max="3074" width="12.00390625" style="123" customWidth="1"/>
    <col min="3075" max="3075" width="40.375" style="123" customWidth="1"/>
    <col min="3076" max="3076" width="5.625" style="123" customWidth="1"/>
    <col min="3077" max="3077" width="8.625" style="123" customWidth="1"/>
    <col min="3078" max="3078" width="9.875" style="123" customWidth="1"/>
    <col min="3079" max="3079" width="13.875" style="123" customWidth="1"/>
    <col min="3080" max="3328" width="9.125" style="123" customWidth="1"/>
    <col min="3329" max="3329" width="3.875" style="123" customWidth="1"/>
    <col min="3330" max="3330" width="12.00390625" style="123" customWidth="1"/>
    <col min="3331" max="3331" width="40.375" style="123" customWidth="1"/>
    <col min="3332" max="3332" width="5.625" style="123" customWidth="1"/>
    <col min="3333" max="3333" width="8.625" style="123" customWidth="1"/>
    <col min="3334" max="3334" width="9.875" style="123" customWidth="1"/>
    <col min="3335" max="3335" width="13.875" style="123" customWidth="1"/>
    <col min="3336" max="3584" width="9.125" style="123" customWidth="1"/>
    <col min="3585" max="3585" width="3.875" style="123" customWidth="1"/>
    <col min="3586" max="3586" width="12.00390625" style="123" customWidth="1"/>
    <col min="3587" max="3587" width="40.375" style="123" customWidth="1"/>
    <col min="3588" max="3588" width="5.625" style="123" customWidth="1"/>
    <col min="3589" max="3589" width="8.625" style="123" customWidth="1"/>
    <col min="3590" max="3590" width="9.875" style="123" customWidth="1"/>
    <col min="3591" max="3591" width="13.875" style="123" customWidth="1"/>
    <col min="3592" max="3840" width="9.125" style="123" customWidth="1"/>
    <col min="3841" max="3841" width="3.875" style="123" customWidth="1"/>
    <col min="3842" max="3842" width="12.00390625" style="123" customWidth="1"/>
    <col min="3843" max="3843" width="40.375" style="123" customWidth="1"/>
    <col min="3844" max="3844" width="5.625" style="123" customWidth="1"/>
    <col min="3845" max="3845" width="8.625" style="123" customWidth="1"/>
    <col min="3846" max="3846" width="9.875" style="123" customWidth="1"/>
    <col min="3847" max="3847" width="13.875" style="123" customWidth="1"/>
    <col min="3848" max="4096" width="9.125" style="123" customWidth="1"/>
    <col min="4097" max="4097" width="3.875" style="123" customWidth="1"/>
    <col min="4098" max="4098" width="12.00390625" style="123" customWidth="1"/>
    <col min="4099" max="4099" width="40.375" style="123" customWidth="1"/>
    <col min="4100" max="4100" width="5.625" style="123" customWidth="1"/>
    <col min="4101" max="4101" width="8.625" style="123" customWidth="1"/>
    <col min="4102" max="4102" width="9.875" style="123" customWidth="1"/>
    <col min="4103" max="4103" width="13.875" style="123" customWidth="1"/>
    <col min="4104" max="4352" width="9.125" style="123" customWidth="1"/>
    <col min="4353" max="4353" width="3.875" style="123" customWidth="1"/>
    <col min="4354" max="4354" width="12.00390625" style="123" customWidth="1"/>
    <col min="4355" max="4355" width="40.375" style="123" customWidth="1"/>
    <col min="4356" max="4356" width="5.625" style="123" customWidth="1"/>
    <col min="4357" max="4357" width="8.625" style="123" customWidth="1"/>
    <col min="4358" max="4358" width="9.875" style="123" customWidth="1"/>
    <col min="4359" max="4359" width="13.875" style="123" customWidth="1"/>
    <col min="4360" max="4608" width="9.125" style="123" customWidth="1"/>
    <col min="4609" max="4609" width="3.875" style="123" customWidth="1"/>
    <col min="4610" max="4610" width="12.00390625" style="123" customWidth="1"/>
    <col min="4611" max="4611" width="40.375" style="123" customWidth="1"/>
    <col min="4612" max="4612" width="5.625" style="123" customWidth="1"/>
    <col min="4613" max="4613" width="8.625" style="123" customWidth="1"/>
    <col min="4614" max="4614" width="9.875" style="123" customWidth="1"/>
    <col min="4615" max="4615" width="13.875" style="123" customWidth="1"/>
    <col min="4616" max="4864" width="9.125" style="123" customWidth="1"/>
    <col min="4865" max="4865" width="3.875" style="123" customWidth="1"/>
    <col min="4866" max="4866" width="12.00390625" style="123" customWidth="1"/>
    <col min="4867" max="4867" width="40.375" style="123" customWidth="1"/>
    <col min="4868" max="4868" width="5.625" style="123" customWidth="1"/>
    <col min="4869" max="4869" width="8.625" style="123" customWidth="1"/>
    <col min="4870" max="4870" width="9.875" style="123" customWidth="1"/>
    <col min="4871" max="4871" width="13.875" style="123" customWidth="1"/>
    <col min="4872" max="5120" width="9.125" style="123" customWidth="1"/>
    <col min="5121" max="5121" width="3.875" style="123" customWidth="1"/>
    <col min="5122" max="5122" width="12.00390625" style="123" customWidth="1"/>
    <col min="5123" max="5123" width="40.375" style="123" customWidth="1"/>
    <col min="5124" max="5124" width="5.625" style="123" customWidth="1"/>
    <col min="5125" max="5125" width="8.625" style="123" customWidth="1"/>
    <col min="5126" max="5126" width="9.875" style="123" customWidth="1"/>
    <col min="5127" max="5127" width="13.875" style="123" customWidth="1"/>
    <col min="5128" max="5376" width="9.125" style="123" customWidth="1"/>
    <col min="5377" max="5377" width="3.875" style="123" customWidth="1"/>
    <col min="5378" max="5378" width="12.00390625" style="123" customWidth="1"/>
    <col min="5379" max="5379" width="40.375" style="123" customWidth="1"/>
    <col min="5380" max="5380" width="5.625" style="123" customWidth="1"/>
    <col min="5381" max="5381" width="8.625" style="123" customWidth="1"/>
    <col min="5382" max="5382" width="9.875" style="123" customWidth="1"/>
    <col min="5383" max="5383" width="13.875" style="123" customWidth="1"/>
    <col min="5384" max="5632" width="9.125" style="123" customWidth="1"/>
    <col min="5633" max="5633" width="3.875" style="123" customWidth="1"/>
    <col min="5634" max="5634" width="12.00390625" style="123" customWidth="1"/>
    <col min="5635" max="5635" width="40.375" style="123" customWidth="1"/>
    <col min="5636" max="5636" width="5.625" style="123" customWidth="1"/>
    <col min="5637" max="5637" width="8.625" style="123" customWidth="1"/>
    <col min="5638" max="5638" width="9.875" style="123" customWidth="1"/>
    <col min="5639" max="5639" width="13.875" style="123" customWidth="1"/>
    <col min="5640" max="5888" width="9.125" style="123" customWidth="1"/>
    <col min="5889" max="5889" width="3.875" style="123" customWidth="1"/>
    <col min="5890" max="5890" width="12.00390625" style="123" customWidth="1"/>
    <col min="5891" max="5891" width="40.375" style="123" customWidth="1"/>
    <col min="5892" max="5892" width="5.625" style="123" customWidth="1"/>
    <col min="5893" max="5893" width="8.625" style="123" customWidth="1"/>
    <col min="5894" max="5894" width="9.875" style="123" customWidth="1"/>
    <col min="5895" max="5895" width="13.875" style="123" customWidth="1"/>
    <col min="5896" max="6144" width="9.125" style="123" customWidth="1"/>
    <col min="6145" max="6145" width="3.875" style="123" customWidth="1"/>
    <col min="6146" max="6146" width="12.00390625" style="123" customWidth="1"/>
    <col min="6147" max="6147" width="40.375" style="123" customWidth="1"/>
    <col min="6148" max="6148" width="5.625" style="123" customWidth="1"/>
    <col min="6149" max="6149" width="8.625" style="123" customWidth="1"/>
    <col min="6150" max="6150" width="9.875" style="123" customWidth="1"/>
    <col min="6151" max="6151" width="13.875" style="123" customWidth="1"/>
    <col min="6152" max="6400" width="9.125" style="123" customWidth="1"/>
    <col min="6401" max="6401" width="3.875" style="123" customWidth="1"/>
    <col min="6402" max="6402" width="12.00390625" style="123" customWidth="1"/>
    <col min="6403" max="6403" width="40.375" style="123" customWidth="1"/>
    <col min="6404" max="6404" width="5.625" style="123" customWidth="1"/>
    <col min="6405" max="6405" width="8.625" style="123" customWidth="1"/>
    <col min="6406" max="6406" width="9.875" style="123" customWidth="1"/>
    <col min="6407" max="6407" width="13.875" style="123" customWidth="1"/>
    <col min="6408" max="6656" width="9.125" style="123" customWidth="1"/>
    <col min="6657" max="6657" width="3.875" style="123" customWidth="1"/>
    <col min="6658" max="6658" width="12.00390625" style="123" customWidth="1"/>
    <col min="6659" max="6659" width="40.375" style="123" customWidth="1"/>
    <col min="6660" max="6660" width="5.625" style="123" customWidth="1"/>
    <col min="6661" max="6661" width="8.625" style="123" customWidth="1"/>
    <col min="6662" max="6662" width="9.875" style="123" customWidth="1"/>
    <col min="6663" max="6663" width="13.875" style="123" customWidth="1"/>
    <col min="6664" max="6912" width="9.125" style="123" customWidth="1"/>
    <col min="6913" max="6913" width="3.875" style="123" customWidth="1"/>
    <col min="6914" max="6914" width="12.00390625" style="123" customWidth="1"/>
    <col min="6915" max="6915" width="40.375" style="123" customWidth="1"/>
    <col min="6916" max="6916" width="5.625" style="123" customWidth="1"/>
    <col min="6917" max="6917" width="8.625" style="123" customWidth="1"/>
    <col min="6918" max="6918" width="9.875" style="123" customWidth="1"/>
    <col min="6919" max="6919" width="13.875" style="123" customWidth="1"/>
    <col min="6920" max="7168" width="9.125" style="123" customWidth="1"/>
    <col min="7169" max="7169" width="3.875" style="123" customWidth="1"/>
    <col min="7170" max="7170" width="12.00390625" style="123" customWidth="1"/>
    <col min="7171" max="7171" width="40.375" style="123" customWidth="1"/>
    <col min="7172" max="7172" width="5.625" style="123" customWidth="1"/>
    <col min="7173" max="7173" width="8.625" style="123" customWidth="1"/>
    <col min="7174" max="7174" width="9.875" style="123" customWidth="1"/>
    <col min="7175" max="7175" width="13.875" style="123" customWidth="1"/>
    <col min="7176" max="7424" width="9.125" style="123" customWidth="1"/>
    <col min="7425" max="7425" width="3.875" style="123" customWidth="1"/>
    <col min="7426" max="7426" width="12.00390625" style="123" customWidth="1"/>
    <col min="7427" max="7427" width="40.375" style="123" customWidth="1"/>
    <col min="7428" max="7428" width="5.625" style="123" customWidth="1"/>
    <col min="7429" max="7429" width="8.625" style="123" customWidth="1"/>
    <col min="7430" max="7430" width="9.875" style="123" customWidth="1"/>
    <col min="7431" max="7431" width="13.875" style="123" customWidth="1"/>
    <col min="7432" max="7680" width="9.125" style="123" customWidth="1"/>
    <col min="7681" max="7681" width="3.875" style="123" customWidth="1"/>
    <col min="7682" max="7682" width="12.00390625" style="123" customWidth="1"/>
    <col min="7683" max="7683" width="40.375" style="123" customWidth="1"/>
    <col min="7684" max="7684" width="5.625" style="123" customWidth="1"/>
    <col min="7685" max="7685" width="8.625" style="123" customWidth="1"/>
    <col min="7686" max="7686" width="9.875" style="123" customWidth="1"/>
    <col min="7687" max="7687" width="13.875" style="123" customWidth="1"/>
    <col min="7688" max="7936" width="9.125" style="123" customWidth="1"/>
    <col min="7937" max="7937" width="3.875" style="123" customWidth="1"/>
    <col min="7938" max="7938" width="12.00390625" style="123" customWidth="1"/>
    <col min="7939" max="7939" width="40.375" style="123" customWidth="1"/>
    <col min="7940" max="7940" width="5.625" style="123" customWidth="1"/>
    <col min="7941" max="7941" width="8.625" style="123" customWidth="1"/>
    <col min="7942" max="7942" width="9.875" style="123" customWidth="1"/>
    <col min="7943" max="7943" width="13.875" style="123" customWidth="1"/>
    <col min="7944" max="8192" width="9.125" style="123" customWidth="1"/>
    <col min="8193" max="8193" width="3.875" style="123" customWidth="1"/>
    <col min="8194" max="8194" width="12.00390625" style="123" customWidth="1"/>
    <col min="8195" max="8195" width="40.375" style="123" customWidth="1"/>
    <col min="8196" max="8196" width="5.625" style="123" customWidth="1"/>
    <col min="8197" max="8197" width="8.625" style="123" customWidth="1"/>
    <col min="8198" max="8198" width="9.875" style="123" customWidth="1"/>
    <col min="8199" max="8199" width="13.875" style="123" customWidth="1"/>
    <col min="8200" max="8448" width="9.125" style="123" customWidth="1"/>
    <col min="8449" max="8449" width="3.875" style="123" customWidth="1"/>
    <col min="8450" max="8450" width="12.00390625" style="123" customWidth="1"/>
    <col min="8451" max="8451" width="40.375" style="123" customWidth="1"/>
    <col min="8452" max="8452" width="5.625" style="123" customWidth="1"/>
    <col min="8453" max="8453" width="8.625" style="123" customWidth="1"/>
    <col min="8454" max="8454" width="9.875" style="123" customWidth="1"/>
    <col min="8455" max="8455" width="13.875" style="123" customWidth="1"/>
    <col min="8456" max="8704" width="9.125" style="123" customWidth="1"/>
    <col min="8705" max="8705" width="3.875" style="123" customWidth="1"/>
    <col min="8706" max="8706" width="12.00390625" style="123" customWidth="1"/>
    <col min="8707" max="8707" width="40.375" style="123" customWidth="1"/>
    <col min="8708" max="8708" width="5.625" style="123" customWidth="1"/>
    <col min="8709" max="8709" width="8.625" style="123" customWidth="1"/>
    <col min="8710" max="8710" width="9.875" style="123" customWidth="1"/>
    <col min="8711" max="8711" width="13.875" style="123" customWidth="1"/>
    <col min="8712" max="8960" width="9.125" style="123" customWidth="1"/>
    <col min="8961" max="8961" width="3.875" style="123" customWidth="1"/>
    <col min="8962" max="8962" width="12.00390625" style="123" customWidth="1"/>
    <col min="8963" max="8963" width="40.375" style="123" customWidth="1"/>
    <col min="8964" max="8964" width="5.625" style="123" customWidth="1"/>
    <col min="8965" max="8965" width="8.625" style="123" customWidth="1"/>
    <col min="8966" max="8966" width="9.875" style="123" customWidth="1"/>
    <col min="8967" max="8967" width="13.875" style="123" customWidth="1"/>
    <col min="8968" max="9216" width="9.125" style="123" customWidth="1"/>
    <col min="9217" max="9217" width="3.875" style="123" customWidth="1"/>
    <col min="9218" max="9218" width="12.00390625" style="123" customWidth="1"/>
    <col min="9219" max="9219" width="40.375" style="123" customWidth="1"/>
    <col min="9220" max="9220" width="5.625" style="123" customWidth="1"/>
    <col min="9221" max="9221" width="8.625" style="123" customWidth="1"/>
    <col min="9222" max="9222" width="9.875" style="123" customWidth="1"/>
    <col min="9223" max="9223" width="13.875" style="123" customWidth="1"/>
    <col min="9224" max="9472" width="9.125" style="123" customWidth="1"/>
    <col min="9473" max="9473" width="3.875" style="123" customWidth="1"/>
    <col min="9474" max="9474" width="12.00390625" style="123" customWidth="1"/>
    <col min="9475" max="9475" width="40.375" style="123" customWidth="1"/>
    <col min="9476" max="9476" width="5.625" style="123" customWidth="1"/>
    <col min="9477" max="9477" width="8.625" style="123" customWidth="1"/>
    <col min="9478" max="9478" width="9.875" style="123" customWidth="1"/>
    <col min="9479" max="9479" width="13.875" style="123" customWidth="1"/>
    <col min="9480" max="9728" width="9.125" style="123" customWidth="1"/>
    <col min="9729" max="9729" width="3.875" style="123" customWidth="1"/>
    <col min="9730" max="9730" width="12.00390625" style="123" customWidth="1"/>
    <col min="9731" max="9731" width="40.375" style="123" customWidth="1"/>
    <col min="9732" max="9732" width="5.625" style="123" customWidth="1"/>
    <col min="9733" max="9733" width="8.625" style="123" customWidth="1"/>
    <col min="9734" max="9734" width="9.875" style="123" customWidth="1"/>
    <col min="9735" max="9735" width="13.875" style="123" customWidth="1"/>
    <col min="9736" max="9984" width="9.125" style="123" customWidth="1"/>
    <col min="9985" max="9985" width="3.875" style="123" customWidth="1"/>
    <col min="9986" max="9986" width="12.00390625" style="123" customWidth="1"/>
    <col min="9987" max="9987" width="40.375" style="123" customWidth="1"/>
    <col min="9988" max="9988" width="5.625" style="123" customWidth="1"/>
    <col min="9989" max="9989" width="8.625" style="123" customWidth="1"/>
    <col min="9990" max="9990" width="9.875" style="123" customWidth="1"/>
    <col min="9991" max="9991" width="13.875" style="123" customWidth="1"/>
    <col min="9992" max="10240" width="9.125" style="123" customWidth="1"/>
    <col min="10241" max="10241" width="3.875" style="123" customWidth="1"/>
    <col min="10242" max="10242" width="12.00390625" style="123" customWidth="1"/>
    <col min="10243" max="10243" width="40.375" style="123" customWidth="1"/>
    <col min="10244" max="10244" width="5.625" style="123" customWidth="1"/>
    <col min="10245" max="10245" width="8.625" style="123" customWidth="1"/>
    <col min="10246" max="10246" width="9.875" style="123" customWidth="1"/>
    <col min="10247" max="10247" width="13.875" style="123" customWidth="1"/>
    <col min="10248" max="10496" width="9.125" style="123" customWidth="1"/>
    <col min="10497" max="10497" width="3.875" style="123" customWidth="1"/>
    <col min="10498" max="10498" width="12.00390625" style="123" customWidth="1"/>
    <col min="10499" max="10499" width="40.375" style="123" customWidth="1"/>
    <col min="10500" max="10500" width="5.625" style="123" customWidth="1"/>
    <col min="10501" max="10501" width="8.625" style="123" customWidth="1"/>
    <col min="10502" max="10502" width="9.875" style="123" customWidth="1"/>
    <col min="10503" max="10503" width="13.875" style="123" customWidth="1"/>
    <col min="10504" max="10752" width="9.125" style="123" customWidth="1"/>
    <col min="10753" max="10753" width="3.875" style="123" customWidth="1"/>
    <col min="10754" max="10754" width="12.00390625" style="123" customWidth="1"/>
    <col min="10755" max="10755" width="40.375" style="123" customWidth="1"/>
    <col min="10756" max="10756" width="5.625" style="123" customWidth="1"/>
    <col min="10757" max="10757" width="8.625" style="123" customWidth="1"/>
    <col min="10758" max="10758" width="9.875" style="123" customWidth="1"/>
    <col min="10759" max="10759" width="13.875" style="123" customWidth="1"/>
    <col min="10760" max="11008" width="9.125" style="123" customWidth="1"/>
    <col min="11009" max="11009" width="3.875" style="123" customWidth="1"/>
    <col min="11010" max="11010" width="12.00390625" style="123" customWidth="1"/>
    <col min="11011" max="11011" width="40.375" style="123" customWidth="1"/>
    <col min="11012" max="11012" width="5.625" style="123" customWidth="1"/>
    <col min="11013" max="11013" width="8.625" style="123" customWidth="1"/>
    <col min="11014" max="11014" width="9.875" style="123" customWidth="1"/>
    <col min="11015" max="11015" width="13.875" style="123" customWidth="1"/>
    <col min="11016" max="11264" width="9.125" style="123" customWidth="1"/>
    <col min="11265" max="11265" width="3.875" style="123" customWidth="1"/>
    <col min="11266" max="11266" width="12.00390625" style="123" customWidth="1"/>
    <col min="11267" max="11267" width="40.375" style="123" customWidth="1"/>
    <col min="11268" max="11268" width="5.625" style="123" customWidth="1"/>
    <col min="11269" max="11269" width="8.625" style="123" customWidth="1"/>
    <col min="11270" max="11270" width="9.875" style="123" customWidth="1"/>
    <col min="11271" max="11271" width="13.875" style="123" customWidth="1"/>
    <col min="11272" max="11520" width="9.125" style="123" customWidth="1"/>
    <col min="11521" max="11521" width="3.875" style="123" customWidth="1"/>
    <col min="11522" max="11522" width="12.00390625" style="123" customWidth="1"/>
    <col min="11523" max="11523" width="40.375" style="123" customWidth="1"/>
    <col min="11524" max="11524" width="5.625" style="123" customWidth="1"/>
    <col min="11525" max="11525" width="8.625" style="123" customWidth="1"/>
    <col min="11526" max="11526" width="9.875" style="123" customWidth="1"/>
    <col min="11527" max="11527" width="13.875" style="123" customWidth="1"/>
    <col min="11528" max="11776" width="9.125" style="123" customWidth="1"/>
    <col min="11777" max="11777" width="3.875" style="123" customWidth="1"/>
    <col min="11778" max="11778" width="12.00390625" style="123" customWidth="1"/>
    <col min="11779" max="11779" width="40.375" style="123" customWidth="1"/>
    <col min="11780" max="11780" width="5.625" style="123" customWidth="1"/>
    <col min="11781" max="11781" width="8.625" style="123" customWidth="1"/>
    <col min="11782" max="11782" width="9.875" style="123" customWidth="1"/>
    <col min="11783" max="11783" width="13.875" style="123" customWidth="1"/>
    <col min="11784" max="12032" width="9.125" style="123" customWidth="1"/>
    <col min="12033" max="12033" width="3.875" style="123" customWidth="1"/>
    <col min="12034" max="12034" width="12.00390625" style="123" customWidth="1"/>
    <col min="12035" max="12035" width="40.375" style="123" customWidth="1"/>
    <col min="12036" max="12036" width="5.625" style="123" customWidth="1"/>
    <col min="12037" max="12037" width="8.625" style="123" customWidth="1"/>
    <col min="12038" max="12038" width="9.875" style="123" customWidth="1"/>
    <col min="12039" max="12039" width="13.875" style="123" customWidth="1"/>
    <col min="12040" max="12288" width="9.125" style="123" customWidth="1"/>
    <col min="12289" max="12289" width="3.875" style="123" customWidth="1"/>
    <col min="12290" max="12290" width="12.00390625" style="123" customWidth="1"/>
    <col min="12291" max="12291" width="40.375" style="123" customWidth="1"/>
    <col min="12292" max="12292" width="5.625" style="123" customWidth="1"/>
    <col min="12293" max="12293" width="8.625" style="123" customWidth="1"/>
    <col min="12294" max="12294" width="9.875" style="123" customWidth="1"/>
    <col min="12295" max="12295" width="13.875" style="123" customWidth="1"/>
    <col min="12296" max="12544" width="9.125" style="123" customWidth="1"/>
    <col min="12545" max="12545" width="3.875" style="123" customWidth="1"/>
    <col min="12546" max="12546" width="12.00390625" style="123" customWidth="1"/>
    <col min="12547" max="12547" width="40.375" style="123" customWidth="1"/>
    <col min="12548" max="12548" width="5.625" style="123" customWidth="1"/>
    <col min="12549" max="12549" width="8.625" style="123" customWidth="1"/>
    <col min="12550" max="12550" width="9.875" style="123" customWidth="1"/>
    <col min="12551" max="12551" width="13.875" style="123" customWidth="1"/>
    <col min="12552" max="12800" width="9.125" style="123" customWidth="1"/>
    <col min="12801" max="12801" width="3.875" style="123" customWidth="1"/>
    <col min="12802" max="12802" width="12.00390625" style="123" customWidth="1"/>
    <col min="12803" max="12803" width="40.375" style="123" customWidth="1"/>
    <col min="12804" max="12804" width="5.625" style="123" customWidth="1"/>
    <col min="12805" max="12805" width="8.625" style="123" customWidth="1"/>
    <col min="12806" max="12806" width="9.875" style="123" customWidth="1"/>
    <col min="12807" max="12807" width="13.875" style="123" customWidth="1"/>
    <col min="12808" max="13056" width="9.125" style="123" customWidth="1"/>
    <col min="13057" max="13057" width="3.875" style="123" customWidth="1"/>
    <col min="13058" max="13058" width="12.00390625" style="123" customWidth="1"/>
    <col min="13059" max="13059" width="40.375" style="123" customWidth="1"/>
    <col min="13060" max="13060" width="5.625" style="123" customWidth="1"/>
    <col min="13061" max="13061" width="8.625" style="123" customWidth="1"/>
    <col min="13062" max="13062" width="9.875" style="123" customWidth="1"/>
    <col min="13063" max="13063" width="13.875" style="123" customWidth="1"/>
    <col min="13064" max="13312" width="9.125" style="123" customWidth="1"/>
    <col min="13313" max="13313" width="3.875" style="123" customWidth="1"/>
    <col min="13314" max="13314" width="12.00390625" style="123" customWidth="1"/>
    <col min="13315" max="13315" width="40.375" style="123" customWidth="1"/>
    <col min="13316" max="13316" width="5.625" style="123" customWidth="1"/>
    <col min="13317" max="13317" width="8.625" style="123" customWidth="1"/>
    <col min="13318" max="13318" width="9.875" style="123" customWidth="1"/>
    <col min="13319" max="13319" width="13.875" style="123" customWidth="1"/>
    <col min="13320" max="13568" width="9.125" style="123" customWidth="1"/>
    <col min="13569" max="13569" width="3.875" style="123" customWidth="1"/>
    <col min="13570" max="13570" width="12.00390625" style="123" customWidth="1"/>
    <col min="13571" max="13571" width="40.375" style="123" customWidth="1"/>
    <col min="13572" max="13572" width="5.625" style="123" customWidth="1"/>
    <col min="13573" max="13573" width="8.625" style="123" customWidth="1"/>
    <col min="13574" max="13574" width="9.875" style="123" customWidth="1"/>
    <col min="13575" max="13575" width="13.875" style="123" customWidth="1"/>
    <col min="13576" max="13824" width="9.125" style="123" customWidth="1"/>
    <col min="13825" max="13825" width="3.875" style="123" customWidth="1"/>
    <col min="13826" max="13826" width="12.00390625" style="123" customWidth="1"/>
    <col min="13827" max="13827" width="40.375" style="123" customWidth="1"/>
    <col min="13828" max="13828" width="5.625" style="123" customWidth="1"/>
    <col min="13829" max="13829" width="8.625" style="123" customWidth="1"/>
    <col min="13830" max="13830" width="9.875" style="123" customWidth="1"/>
    <col min="13831" max="13831" width="13.875" style="123" customWidth="1"/>
    <col min="13832" max="14080" width="9.125" style="123" customWidth="1"/>
    <col min="14081" max="14081" width="3.875" style="123" customWidth="1"/>
    <col min="14082" max="14082" width="12.00390625" style="123" customWidth="1"/>
    <col min="14083" max="14083" width="40.375" style="123" customWidth="1"/>
    <col min="14084" max="14084" width="5.625" style="123" customWidth="1"/>
    <col min="14085" max="14085" width="8.625" style="123" customWidth="1"/>
    <col min="14086" max="14086" width="9.875" style="123" customWidth="1"/>
    <col min="14087" max="14087" width="13.875" style="123" customWidth="1"/>
    <col min="14088" max="14336" width="9.125" style="123" customWidth="1"/>
    <col min="14337" max="14337" width="3.875" style="123" customWidth="1"/>
    <col min="14338" max="14338" width="12.00390625" style="123" customWidth="1"/>
    <col min="14339" max="14339" width="40.375" style="123" customWidth="1"/>
    <col min="14340" max="14340" width="5.625" style="123" customWidth="1"/>
    <col min="14341" max="14341" width="8.625" style="123" customWidth="1"/>
    <col min="14342" max="14342" width="9.875" style="123" customWidth="1"/>
    <col min="14343" max="14343" width="13.875" style="123" customWidth="1"/>
    <col min="14344" max="14592" width="9.125" style="123" customWidth="1"/>
    <col min="14593" max="14593" width="3.875" style="123" customWidth="1"/>
    <col min="14594" max="14594" width="12.00390625" style="123" customWidth="1"/>
    <col min="14595" max="14595" width="40.375" style="123" customWidth="1"/>
    <col min="14596" max="14596" width="5.625" style="123" customWidth="1"/>
    <col min="14597" max="14597" width="8.625" style="123" customWidth="1"/>
    <col min="14598" max="14598" width="9.875" style="123" customWidth="1"/>
    <col min="14599" max="14599" width="13.875" style="123" customWidth="1"/>
    <col min="14600" max="14848" width="9.125" style="123" customWidth="1"/>
    <col min="14849" max="14849" width="3.875" style="123" customWidth="1"/>
    <col min="14850" max="14850" width="12.00390625" style="123" customWidth="1"/>
    <col min="14851" max="14851" width="40.375" style="123" customWidth="1"/>
    <col min="14852" max="14852" width="5.625" style="123" customWidth="1"/>
    <col min="14853" max="14853" width="8.625" style="123" customWidth="1"/>
    <col min="14854" max="14854" width="9.875" style="123" customWidth="1"/>
    <col min="14855" max="14855" width="13.875" style="123" customWidth="1"/>
    <col min="14856" max="15104" width="9.125" style="123" customWidth="1"/>
    <col min="15105" max="15105" width="3.875" style="123" customWidth="1"/>
    <col min="15106" max="15106" width="12.00390625" style="123" customWidth="1"/>
    <col min="15107" max="15107" width="40.375" style="123" customWidth="1"/>
    <col min="15108" max="15108" width="5.625" style="123" customWidth="1"/>
    <col min="15109" max="15109" width="8.625" style="123" customWidth="1"/>
    <col min="15110" max="15110" width="9.875" style="123" customWidth="1"/>
    <col min="15111" max="15111" width="13.875" style="123" customWidth="1"/>
    <col min="15112" max="15360" width="9.125" style="123" customWidth="1"/>
    <col min="15361" max="15361" width="3.875" style="123" customWidth="1"/>
    <col min="15362" max="15362" width="12.00390625" style="123" customWidth="1"/>
    <col min="15363" max="15363" width="40.375" style="123" customWidth="1"/>
    <col min="15364" max="15364" width="5.625" style="123" customWidth="1"/>
    <col min="15365" max="15365" width="8.625" style="123" customWidth="1"/>
    <col min="15366" max="15366" width="9.875" style="123" customWidth="1"/>
    <col min="15367" max="15367" width="13.875" style="123" customWidth="1"/>
    <col min="15368" max="15616" width="9.125" style="123" customWidth="1"/>
    <col min="15617" max="15617" width="3.875" style="123" customWidth="1"/>
    <col min="15618" max="15618" width="12.00390625" style="123" customWidth="1"/>
    <col min="15619" max="15619" width="40.375" style="123" customWidth="1"/>
    <col min="15620" max="15620" width="5.625" style="123" customWidth="1"/>
    <col min="15621" max="15621" width="8.625" style="123" customWidth="1"/>
    <col min="15622" max="15622" width="9.875" style="123" customWidth="1"/>
    <col min="15623" max="15623" width="13.875" style="123" customWidth="1"/>
    <col min="15624" max="15872" width="9.125" style="123" customWidth="1"/>
    <col min="15873" max="15873" width="3.875" style="123" customWidth="1"/>
    <col min="15874" max="15874" width="12.00390625" style="123" customWidth="1"/>
    <col min="15875" max="15875" width="40.375" style="123" customWidth="1"/>
    <col min="15876" max="15876" width="5.625" style="123" customWidth="1"/>
    <col min="15877" max="15877" width="8.625" style="123" customWidth="1"/>
    <col min="15878" max="15878" width="9.875" style="123" customWidth="1"/>
    <col min="15879" max="15879" width="13.875" style="123" customWidth="1"/>
    <col min="15880" max="16128" width="9.125" style="123" customWidth="1"/>
    <col min="16129" max="16129" width="3.875" style="123" customWidth="1"/>
    <col min="16130" max="16130" width="12.00390625" style="123" customWidth="1"/>
    <col min="16131" max="16131" width="40.375" style="123" customWidth="1"/>
    <col min="16132" max="16132" width="5.625" style="123" customWidth="1"/>
    <col min="16133" max="16133" width="8.625" style="123" customWidth="1"/>
    <col min="16134" max="16134" width="9.875" style="123" customWidth="1"/>
    <col min="16135" max="16135" width="13.875" style="123" customWidth="1"/>
    <col min="16136" max="16384" width="9.125" style="123" customWidth="1"/>
  </cols>
  <sheetData>
    <row r="1" spans="1:7" ht="15.75">
      <c r="A1" s="198" t="s">
        <v>57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 xml:space="preserve"> Trutnov - parkoviště pro DPS Kryblická 450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 xml:space="preserve"> 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131</v>
      </c>
      <c r="F8" s="155">
        <v>0</v>
      </c>
      <c r="G8" s="156">
        <f aca="true" t="shared" si="0" ref="G8:G14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4">IF(AZ8=1,G8,0)</f>
        <v>0</v>
      </c>
      <c r="BB8" s="123">
        <f aca="true" t="shared" si="2" ref="BB8:BB14">IF(AZ8=2,G8,0)</f>
        <v>0</v>
      </c>
      <c r="BC8" s="123">
        <f aca="true" t="shared" si="3" ref="BC8:BC14">IF(AZ8=3,G8,0)</f>
        <v>0</v>
      </c>
      <c r="BD8" s="123">
        <f aca="true" t="shared" si="4" ref="BD8:BD14">IF(AZ8=4,G8,0)</f>
        <v>0</v>
      </c>
      <c r="BE8" s="123">
        <f aca="true" t="shared" si="5" ref="BE8:BE14">IF(AZ8=5,G8,0)</f>
        <v>0</v>
      </c>
      <c r="CZ8" s="123">
        <v>0</v>
      </c>
    </row>
    <row r="9" spans="1:104" ht="12.75">
      <c r="A9" s="151">
        <v>2</v>
      </c>
      <c r="B9" s="152" t="s">
        <v>73</v>
      </c>
      <c r="C9" s="153" t="s">
        <v>74</v>
      </c>
      <c r="D9" s="154" t="s">
        <v>72</v>
      </c>
      <c r="E9" s="155">
        <v>64</v>
      </c>
      <c r="F9" s="155">
        <v>0</v>
      </c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ht="12.75">
      <c r="A10" s="151">
        <v>3</v>
      </c>
      <c r="B10" s="152" t="s">
        <v>75</v>
      </c>
      <c r="C10" s="153" t="s">
        <v>76</v>
      </c>
      <c r="D10" s="154" t="s">
        <v>77</v>
      </c>
      <c r="E10" s="155">
        <v>32</v>
      </c>
      <c r="F10" s="155">
        <v>0</v>
      </c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78</v>
      </c>
      <c r="C11" s="153" t="s">
        <v>79</v>
      </c>
      <c r="D11" s="154" t="s">
        <v>77</v>
      </c>
      <c r="E11" s="155">
        <v>72</v>
      </c>
      <c r="F11" s="155">
        <v>0</v>
      </c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51">
        <v>5</v>
      </c>
      <c r="B12" s="152" t="s">
        <v>80</v>
      </c>
      <c r="C12" s="153" t="s">
        <v>81</v>
      </c>
      <c r="D12" s="154" t="s">
        <v>77</v>
      </c>
      <c r="E12" s="155">
        <v>54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12.75">
      <c r="A13" s="151">
        <v>6</v>
      </c>
      <c r="B13" s="152" t="s">
        <v>82</v>
      </c>
      <c r="C13" s="153" t="s">
        <v>83</v>
      </c>
      <c r="D13" s="154" t="s">
        <v>77</v>
      </c>
      <c r="E13" s="155">
        <v>24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0.02478</v>
      </c>
    </row>
    <row r="14" spans="1:104" ht="12.75">
      <c r="A14" s="151">
        <v>7</v>
      </c>
      <c r="B14" s="152" t="s">
        <v>84</v>
      </c>
      <c r="C14" s="153" t="s">
        <v>85</v>
      </c>
      <c r="D14" s="154" t="s">
        <v>86</v>
      </c>
      <c r="E14" s="155">
        <v>6.25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5" ht="12.75">
      <c r="A15" s="157"/>
      <c r="B15" s="158"/>
      <c r="C15" s="196" t="s">
        <v>87</v>
      </c>
      <c r="D15" s="197"/>
      <c r="E15" s="159">
        <v>6.25</v>
      </c>
      <c r="F15" s="155">
        <v>0</v>
      </c>
      <c r="G15" s="161"/>
      <c r="M15" s="162" t="s">
        <v>87</v>
      </c>
      <c r="O15" s="150"/>
    </row>
    <row r="16" spans="1:104" ht="12.75">
      <c r="A16" s="151">
        <v>8</v>
      </c>
      <c r="B16" s="152" t="s">
        <v>88</v>
      </c>
      <c r="C16" s="153" t="s">
        <v>89</v>
      </c>
      <c r="D16" s="154" t="s">
        <v>86</v>
      </c>
      <c r="E16" s="155">
        <v>56.8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8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5" ht="12.75">
      <c r="A17" s="157"/>
      <c r="B17" s="158"/>
      <c r="C17" s="196" t="s">
        <v>90</v>
      </c>
      <c r="D17" s="197"/>
      <c r="E17" s="159">
        <v>56.8</v>
      </c>
      <c r="F17" s="155">
        <v>0</v>
      </c>
      <c r="G17" s="161"/>
      <c r="M17" s="162" t="s">
        <v>90</v>
      </c>
      <c r="O17" s="150"/>
    </row>
    <row r="18" spans="1:104" ht="12.75">
      <c r="A18" s="151">
        <v>9</v>
      </c>
      <c r="B18" s="152" t="s">
        <v>91</v>
      </c>
      <c r="C18" s="153" t="s">
        <v>92</v>
      </c>
      <c r="D18" s="154" t="s">
        <v>86</v>
      </c>
      <c r="E18" s="155">
        <v>308.2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5" ht="12.75">
      <c r="A19" s="157"/>
      <c r="B19" s="158"/>
      <c r="C19" s="196" t="s">
        <v>93</v>
      </c>
      <c r="D19" s="197"/>
      <c r="E19" s="159">
        <v>308.2</v>
      </c>
      <c r="F19" s="155">
        <v>0</v>
      </c>
      <c r="G19" s="161"/>
      <c r="M19" s="162" t="s">
        <v>93</v>
      </c>
      <c r="O19" s="150"/>
    </row>
    <row r="20" spans="1:104" ht="12.75">
      <c r="A20" s="151">
        <v>10</v>
      </c>
      <c r="B20" s="152" t="s">
        <v>94</v>
      </c>
      <c r="C20" s="153" t="s">
        <v>95</v>
      </c>
      <c r="D20" s="154" t="s">
        <v>86</v>
      </c>
      <c r="E20" s="155">
        <v>15.75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10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15" ht="12.75">
      <c r="A21" s="157"/>
      <c r="B21" s="158"/>
      <c r="C21" s="196" t="s">
        <v>96</v>
      </c>
      <c r="D21" s="197"/>
      <c r="E21" s="159">
        <v>7.56</v>
      </c>
      <c r="F21" s="155">
        <v>0</v>
      </c>
      <c r="G21" s="161"/>
      <c r="M21" s="162" t="s">
        <v>96</v>
      </c>
      <c r="O21" s="150"/>
    </row>
    <row r="22" spans="1:15" ht="12.75">
      <c r="A22" s="157"/>
      <c r="B22" s="158"/>
      <c r="C22" s="196" t="s">
        <v>97</v>
      </c>
      <c r="D22" s="197"/>
      <c r="E22" s="159">
        <v>8.19</v>
      </c>
      <c r="F22" s="155">
        <v>0</v>
      </c>
      <c r="G22" s="161"/>
      <c r="M22" s="162" t="s">
        <v>97</v>
      </c>
      <c r="O22" s="150"/>
    </row>
    <row r="23" spans="1:104" ht="12.75">
      <c r="A23" s="151">
        <v>11</v>
      </c>
      <c r="B23" s="152" t="s">
        <v>98</v>
      </c>
      <c r="C23" s="153" t="s">
        <v>99</v>
      </c>
      <c r="D23" s="154" t="s">
        <v>86</v>
      </c>
      <c r="E23" s="155">
        <v>372.95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11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15" ht="12.75">
      <c r="A24" s="157"/>
      <c r="B24" s="158"/>
      <c r="C24" s="196" t="s">
        <v>100</v>
      </c>
      <c r="D24" s="197"/>
      <c r="E24" s="159">
        <v>372.95</v>
      </c>
      <c r="F24" s="155">
        <v>0</v>
      </c>
      <c r="G24" s="161"/>
      <c r="M24" s="162" t="s">
        <v>100</v>
      </c>
      <c r="O24" s="150"/>
    </row>
    <row r="25" spans="1:104" ht="12.75">
      <c r="A25" s="151">
        <v>12</v>
      </c>
      <c r="B25" s="152" t="s">
        <v>101</v>
      </c>
      <c r="C25" s="153" t="s">
        <v>102</v>
      </c>
      <c r="D25" s="154" t="s">
        <v>86</v>
      </c>
      <c r="E25" s="155">
        <v>6.594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12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5" ht="12.75">
      <c r="A26" s="157"/>
      <c r="B26" s="158"/>
      <c r="C26" s="196" t="s">
        <v>103</v>
      </c>
      <c r="D26" s="197"/>
      <c r="E26" s="159">
        <v>6.594</v>
      </c>
      <c r="F26" s="155">
        <v>0</v>
      </c>
      <c r="G26" s="161"/>
      <c r="M26" s="162" t="s">
        <v>103</v>
      </c>
      <c r="O26" s="150"/>
    </row>
    <row r="27" spans="1:104" ht="12.75">
      <c r="A27" s="151">
        <v>13</v>
      </c>
      <c r="B27" s="152" t="s">
        <v>104</v>
      </c>
      <c r="C27" s="153" t="s">
        <v>105</v>
      </c>
      <c r="D27" s="154" t="s">
        <v>72</v>
      </c>
      <c r="E27" s="155">
        <v>452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13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04" ht="22.5">
      <c r="A28" s="151">
        <v>14</v>
      </c>
      <c r="B28" s="152" t="s">
        <v>106</v>
      </c>
      <c r="C28" s="153" t="s">
        <v>107</v>
      </c>
      <c r="D28" s="154" t="s">
        <v>72</v>
      </c>
      <c r="E28" s="155">
        <v>52</v>
      </c>
      <c r="F28" s="155">
        <v>0</v>
      </c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14</v>
      </c>
      <c r="AZ28" s="123">
        <v>1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3E-05</v>
      </c>
    </row>
    <row r="29" spans="1:104" ht="12.75">
      <c r="A29" s="151">
        <v>15</v>
      </c>
      <c r="B29" s="152" t="s">
        <v>108</v>
      </c>
      <c r="C29" s="153" t="s">
        <v>109</v>
      </c>
      <c r="D29" s="154" t="s">
        <v>86</v>
      </c>
      <c r="E29" s="155">
        <v>375.95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15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16</v>
      </c>
      <c r="B30" s="152" t="s">
        <v>110</v>
      </c>
      <c r="C30" s="153" t="s">
        <v>111</v>
      </c>
      <c r="D30" s="154" t="s">
        <v>86</v>
      </c>
      <c r="E30" s="155">
        <v>6.6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1</v>
      </c>
      <c r="AC30" s="123">
        <v>16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1.8</v>
      </c>
    </row>
    <row r="31" spans="1:57" ht="12.75">
      <c r="A31" s="163"/>
      <c r="B31" s="164" t="s">
        <v>69</v>
      </c>
      <c r="C31" s="165" t="str">
        <f>CONCATENATE(B7," ",C7)</f>
        <v>1 Zemní práce</v>
      </c>
      <c r="D31" s="163"/>
      <c r="E31" s="166"/>
      <c r="F31" s="166"/>
      <c r="G31" s="167">
        <f>SUM(G7:G30)</f>
        <v>0</v>
      </c>
      <c r="O31" s="150">
        <v>4</v>
      </c>
      <c r="BA31" s="168">
        <f>SUM(BA7:BA30)</f>
        <v>0</v>
      </c>
      <c r="BB31" s="168">
        <f>SUM(BB7:BB30)</f>
        <v>0</v>
      </c>
      <c r="BC31" s="168">
        <f>SUM(BC7:BC30)</f>
        <v>0</v>
      </c>
      <c r="BD31" s="168">
        <f>SUM(BD7:BD30)</f>
        <v>0</v>
      </c>
      <c r="BE31" s="168">
        <f>SUM(BE7:BE30)</f>
        <v>0</v>
      </c>
    </row>
    <row r="32" spans="1:15" ht="12.75">
      <c r="A32" s="143" t="s">
        <v>65</v>
      </c>
      <c r="B32" s="144" t="s">
        <v>112</v>
      </c>
      <c r="C32" s="145" t="s">
        <v>113</v>
      </c>
      <c r="D32" s="146"/>
      <c r="E32" s="147"/>
      <c r="F32" s="147"/>
      <c r="G32" s="148"/>
      <c r="H32" s="149"/>
      <c r="I32" s="149"/>
      <c r="O32" s="150">
        <v>1</v>
      </c>
    </row>
    <row r="33" spans="1:104" ht="22.5">
      <c r="A33" s="151">
        <v>17</v>
      </c>
      <c r="B33" s="152" t="s">
        <v>114</v>
      </c>
      <c r="C33" s="153" t="s">
        <v>115</v>
      </c>
      <c r="D33" s="154" t="s">
        <v>77</v>
      </c>
      <c r="E33" s="155">
        <v>84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17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0.43051</v>
      </c>
    </row>
    <row r="34" spans="1:57" ht="12.75">
      <c r="A34" s="163"/>
      <c r="B34" s="164" t="s">
        <v>69</v>
      </c>
      <c r="C34" s="165" t="str">
        <f>CONCATENATE(B32," ",C32)</f>
        <v>2 Základy,zvláštní zakládání</v>
      </c>
      <c r="D34" s="163"/>
      <c r="E34" s="166"/>
      <c r="F34" s="166"/>
      <c r="G34" s="167">
        <f>SUM(G32:G33)</f>
        <v>0</v>
      </c>
      <c r="O34" s="150">
        <v>4</v>
      </c>
      <c r="BA34" s="168">
        <f>SUM(BA32:BA33)</f>
        <v>0</v>
      </c>
      <c r="BB34" s="168">
        <f>SUM(BB32:BB33)</f>
        <v>0</v>
      </c>
      <c r="BC34" s="168">
        <f>SUM(BC32:BC33)</f>
        <v>0</v>
      </c>
      <c r="BD34" s="168">
        <f>SUM(BD32:BD33)</f>
        <v>0</v>
      </c>
      <c r="BE34" s="168">
        <f>SUM(BE32:BE33)</f>
        <v>0</v>
      </c>
    </row>
    <row r="35" spans="1:15" ht="12.75">
      <c r="A35" s="143" t="s">
        <v>65</v>
      </c>
      <c r="B35" s="144" t="s">
        <v>116</v>
      </c>
      <c r="C35" s="145" t="s">
        <v>117</v>
      </c>
      <c r="D35" s="146"/>
      <c r="E35" s="147"/>
      <c r="F35" s="147"/>
      <c r="G35" s="148"/>
      <c r="H35" s="149"/>
      <c r="I35" s="149"/>
      <c r="O35" s="150">
        <v>1</v>
      </c>
    </row>
    <row r="36" spans="1:104" ht="12.75">
      <c r="A36" s="151">
        <v>18</v>
      </c>
      <c r="B36" s="152" t="s">
        <v>118</v>
      </c>
      <c r="C36" s="153" t="s">
        <v>119</v>
      </c>
      <c r="D36" s="154" t="s">
        <v>77</v>
      </c>
      <c r="E36" s="155">
        <v>8.2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18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1.23581</v>
      </c>
    </row>
    <row r="37" spans="1:57" ht="12.75">
      <c r="A37" s="163"/>
      <c r="B37" s="164" t="s">
        <v>69</v>
      </c>
      <c r="C37" s="165" t="str">
        <f>CONCATENATE(B35," ",C35)</f>
        <v>3 Svislé a kompletní konstrukce</v>
      </c>
      <c r="D37" s="163"/>
      <c r="E37" s="166"/>
      <c r="F37" s="166"/>
      <c r="G37" s="167">
        <f>SUM(G35:G36)</f>
        <v>0</v>
      </c>
      <c r="O37" s="150">
        <v>4</v>
      </c>
      <c r="BA37" s="168">
        <f>SUM(BA35:BA36)</f>
        <v>0</v>
      </c>
      <c r="BB37" s="168">
        <f>SUM(BB35:BB36)</f>
        <v>0</v>
      </c>
      <c r="BC37" s="168">
        <f>SUM(BC35:BC36)</f>
        <v>0</v>
      </c>
      <c r="BD37" s="168">
        <f>SUM(BD35:BD36)</f>
        <v>0</v>
      </c>
      <c r="BE37" s="168">
        <f>SUM(BE35:BE36)</f>
        <v>0</v>
      </c>
    </row>
    <row r="38" spans="1:15" ht="12.75">
      <c r="A38" s="143" t="s">
        <v>65</v>
      </c>
      <c r="B38" s="144" t="s">
        <v>120</v>
      </c>
      <c r="C38" s="145" t="s">
        <v>121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19</v>
      </c>
      <c r="B39" s="152" t="s">
        <v>122</v>
      </c>
      <c r="C39" s="153" t="s">
        <v>123</v>
      </c>
      <c r="D39" s="154" t="s">
        <v>86</v>
      </c>
      <c r="E39" s="155">
        <v>1.064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19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2.5</v>
      </c>
    </row>
    <row r="40" spans="1:15" ht="12.75">
      <c r="A40" s="157"/>
      <c r="B40" s="158"/>
      <c r="C40" s="196" t="s">
        <v>124</v>
      </c>
      <c r="D40" s="197"/>
      <c r="E40" s="159">
        <v>1.064</v>
      </c>
      <c r="F40" s="160"/>
      <c r="G40" s="161"/>
      <c r="M40" s="162" t="s">
        <v>124</v>
      </c>
      <c r="O40" s="150"/>
    </row>
    <row r="41" spans="1:57" ht="12.75">
      <c r="A41" s="163"/>
      <c r="B41" s="164" t="s">
        <v>69</v>
      </c>
      <c r="C41" s="165" t="str">
        <f>CONCATENATE(B38," ",C38)</f>
        <v>4 Vodorovné konstrukce</v>
      </c>
      <c r="D41" s="163"/>
      <c r="E41" s="166"/>
      <c r="F41" s="166"/>
      <c r="G41" s="167">
        <f>SUM(G38:G40)</f>
        <v>0</v>
      </c>
      <c r="O41" s="150">
        <v>4</v>
      </c>
      <c r="BA41" s="168">
        <f>SUM(BA38:BA40)</f>
        <v>0</v>
      </c>
      <c r="BB41" s="168">
        <f>SUM(BB38:BB40)</f>
        <v>0</v>
      </c>
      <c r="BC41" s="168">
        <f>SUM(BC38:BC40)</f>
        <v>0</v>
      </c>
      <c r="BD41" s="168">
        <f>SUM(BD38:BD40)</f>
        <v>0</v>
      </c>
      <c r="BE41" s="168">
        <f>SUM(BE38:BE40)</f>
        <v>0</v>
      </c>
    </row>
    <row r="42" spans="1:15" ht="12.75">
      <c r="A42" s="143" t="s">
        <v>65</v>
      </c>
      <c r="B42" s="144" t="s">
        <v>125</v>
      </c>
      <c r="C42" s="145" t="s">
        <v>126</v>
      </c>
      <c r="D42" s="146"/>
      <c r="E42" s="147"/>
      <c r="F42" s="147"/>
      <c r="G42" s="148"/>
      <c r="H42" s="149"/>
      <c r="I42" s="149"/>
      <c r="O42" s="150">
        <v>1</v>
      </c>
    </row>
    <row r="43" spans="1:104" ht="12.75">
      <c r="A43" s="151">
        <v>20</v>
      </c>
      <c r="B43" s="152" t="s">
        <v>127</v>
      </c>
      <c r="C43" s="153" t="s">
        <v>128</v>
      </c>
      <c r="D43" s="154" t="s">
        <v>72</v>
      </c>
      <c r="E43" s="155">
        <v>69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20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0.01109</v>
      </c>
    </row>
    <row r="44" spans="1:104" ht="12.75">
      <c r="A44" s="151">
        <v>21</v>
      </c>
      <c r="B44" s="152" t="s">
        <v>129</v>
      </c>
      <c r="C44" s="153" t="s">
        <v>130</v>
      </c>
      <c r="D44" s="154" t="s">
        <v>72</v>
      </c>
      <c r="E44" s="155">
        <v>152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21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0.01774</v>
      </c>
    </row>
    <row r="45" spans="1:104" ht="12.75">
      <c r="A45" s="151">
        <v>22</v>
      </c>
      <c r="B45" s="152" t="s">
        <v>131</v>
      </c>
      <c r="C45" s="153" t="s">
        <v>132</v>
      </c>
      <c r="D45" s="154" t="s">
        <v>133</v>
      </c>
      <c r="E45" s="155">
        <v>48.7083</v>
      </c>
      <c r="F45" s="155">
        <v>0</v>
      </c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22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5" ht="12.75">
      <c r="A46" s="157"/>
      <c r="B46" s="158"/>
      <c r="C46" s="196" t="s">
        <v>134</v>
      </c>
      <c r="D46" s="197"/>
      <c r="E46" s="159">
        <v>48.7083</v>
      </c>
      <c r="F46" s="155">
        <v>0</v>
      </c>
      <c r="G46" s="161"/>
      <c r="M46" s="162" t="s">
        <v>134</v>
      </c>
      <c r="O46" s="150"/>
    </row>
    <row r="47" spans="1:104" ht="12.75">
      <c r="A47" s="151">
        <v>23</v>
      </c>
      <c r="B47" s="152" t="s">
        <v>135</v>
      </c>
      <c r="C47" s="153" t="s">
        <v>136</v>
      </c>
      <c r="D47" s="154" t="s">
        <v>133</v>
      </c>
      <c r="E47" s="155">
        <v>438.372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23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5" ht="12.75">
      <c r="A48" s="157"/>
      <c r="B48" s="158"/>
      <c r="C48" s="196" t="s">
        <v>137</v>
      </c>
      <c r="D48" s="197"/>
      <c r="E48" s="159">
        <v>438.372</v>
      </c>
      <c r="F48" s="155">
        <v>0</v>
      </c>
      <c r="G48" s="161"/>
      <c r="M48" s="162" t="s">
        <v>137</v>
      </c>
      <c r="O48" s="150"/>
    </row>
    <row r="49" spans="1:104" ht="12.75">
      <c r="A49" s="151">
        <v>24</v>
      </c>
      <c r="B49" s="152" t="s">
        <v>138</v>
      </c>
      <c r="C49" s="153" t="s">
        <v>139</v>
      </c>
      <c r="D49" s="154" t="s">
        <v>72</v>
      </c>
      <c r="E49" s="155">
        <v>452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24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0.19695</v>
      </c>
    </row>
    <row r="50" spans="1:15" ht="12.75">
      <c r="A50" s="157"/>
      <c r="B50" s="158"/>
      <c r="C50" s="196" t="s">
        <v>140</v>
      </c>
      <c r="D50" s="197"/>
      <c r="E50" s="159">
        <v>452</v>
      </c>
      <c r="F50" s="155">
        <v>0</v>
      </c>
      <c r="G50" s="161"/>
      <c r="M50" s="162" t="s">
        <v>140</v>
      </c>
      <c r="O50" s="150"/>
    </row>
    <row r="51" spans="1:104" ht="12.75">
      <c r="A51" s="151">
        <v>25</v>
      </c>
      <c r="B51" s="152" t="s">
        <v>141</v>
      </c>
      <c r="C51" s="153" t="s">
        <v>142</v>
      </c>
      <c r="D51" s="154" t="s">
        <v>72</v>
      </c>
      <c r="E51" s="155">
        <v>604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25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0.38625</v>
      </c>
    </row>
    <row r="52" spans="1:15" ht="12.75">
      <c r="A52" s="157"/>
      <c r="B52" s="158"/>
      <c r="C52" s="196" t="s">
        <v>143</v>
      </c>
      <c r="D52" s="197"/>
      <c r="E52" s="159">
        <v>604</v>
      </c>
      <c r="F52" s="155">
        <v>0</v>
      </c>
      <c r="G52" s="161"/>
      <c r="M52" s="162" t="s">
        <v>143</v>
      </c>
      <c r="O52" s="150"/>
    </row>
    <row r="53" spans="1:104" ht="12.75">
      <c r="A53" s="151">
        <v>26</v>
      </c>
      <c r="B53" s="152" t="s">
        <v>144</v>
      </c>
      <c r="C53" s="153" t="s">
        <v>145</v>
      </c>
      <c r="D53" s="154" t="s">
        <v>72</v>
      </c>
      <c r="E53" s="155">
        <v>41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26</v>
      </c>
      <c r="AZ53" s="123">
        <v>1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0.0982</v>
      </c>
    </row>
    <row r="54" spans="1:15" ht="12.75">
      <c r="A54" s="157"/>
      <c r="B54" s="158"/>
      <c r="C54" s="196" t="s">
        <v>146</v>
      </c>
      <c r="D54" s="197"/>
      <c r="E54" s="159">
        <v>41</v>
      </c>
      <c r="F54" s="155">
        <v>0</v>
      </c>
      <c r="G54" s="161"/>
      <c r="M54" s="162" t="s">
        <v>146</v>
      </c>
      <c r="O54" s="150"/>
    </row>
    <row r="55" spans="1:104" ht="12.75">
      <c r="A55" s="151">
        <v>27</v>
      </c>
      <c r="B55" s="152" t="s">
        <v>147</v>
      </c>
      <c r="C55" s="153" t="s">
        <v>148</v>
      </c>
      <c r="D55" s="154" t="s">
        <v>72</v>
      </c>
      <c r="E55" s="155">
        <v>69</v>
      </c>
      <c r="F55" s="155">
        <v>0</v>
      </c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27</v>
      </c>
      <c r="AZ55" s="123">
        <v>1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0.18907</v>
      </c>
    </row>
    <row r="56" spans="1:15" ht="12.75">
      <c r="A56" s="157"/>
      <c r="B56" s="158"/>
      <c r="C56" s="196" t="s">
        <v>149</v>
      </c>
      <c r="D56" s="197"/>
      <c r="E56" s="159">
        <v>69</v>
      </c>
      <c r="F56" s="155">
        <v>0</v>
      </c>
      <c r="G56" s="161"/>
      <c r="M56" s="162" t="s">
        <v>149</v>
      </c>
      <c r="O56" s="150"/>
    </row>
    <row r="57" spans="1:104" ht="12.75">
      <c r="A57" s="151">
        <v>28</v>
      </c>
      <c r="B57" s="152" t="s">
        <v>150</v>
      </c>
      <c r="C57" s="153" t="s">
        <v>151</v>
      </c>
      <c r="D57" s="154" t="s">
        <v>72</v>
      </c>
      <c r="E57" s="155">
        <v>192</v>
      </c>
      <c r="F57" s="155">
        <v>0</v>
      </c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28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0.27994</v>
      </c>
    </row>
    <row r="58" spans="1:15" ht="12.75">
      <c r="A58" s="157"/>
      <c r="B58" s="158"/>
      <c r="C58" s="196" t="s">
        <v>152</v>
      </c>
      <c r="D58" s="197"/>
      <c r="E58" s="159">
        <v>152</v>
      </c>
      <c r="F58" s="155">
        <v>0</v>
      </c>
      <c r="G58" s="161"/>
      <c r="M58" s="162" t="s">
        <v>152</v>
      </c>
      <c r="O58" s="150"/>
    </row>
    <row r="59" spans="1:15" ht="12.75">
      <c r="A59" s="157"/>
      <c r="B59" s="158"/>
      <c r="C59" s="196" t="s">
        <v>153</v>
      </c>
      <c r="D59" s="197"/>
      <c r="E59" s="159">
        <v>40</v>
      </c>
      <c r="F59" s="155">
        <v>0</v>
      </c>
      <c r="G59" s="161"/>
      <c r="M59" s="162" t="s">
        <v>153</v>
      </c>
      <c r="O59" s="150"/>
    </row>
    <row r="60" spans="1:104" ht="12.75">
      <c r="A60" s="151">
        <v>29</v>
      </c>
      <c r="B60" s="152" t="s">
        <v>154</v>
      </c>
      <c r="C60" s="153" t="s">
        <v>155</v>
      </c>
      <c r="D60" s="154" t="s">
        <v>72</v>
      </c>
      <c r="E60" s="155">
        <v>202</v>
      </c>
      <c r="F60" s="155">
        <v>0</v>
      </c>
      <c r="G60" s="156">
        <f>E60*F60</f>
        <v>0</v>
      </c>
      <c r="O60" s="150">
        <v>2</v>
      </c>
      <c r="AA60" s="123">
        <v>12</v>
      </c>
      <c r="AB60" s="123">
        <v>0</v>
      </c>
      <c r="AC60" s="123">
        <v>29</v>
      </c>
      <c r="AZ60" s="123">
        <v>1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0.3708</v>
      </c>
    </row>
    <row r="61" spans="1:15" ht="12.75">
      <c r="A61" s="157"/>
      <c r="B61" s="158"/>
      <c r="C61" s="196" t="s">
        <v>156</v>
      </c>
      <c r="D61" s="197"/>
      <c r="E61" s="159">
        <v>202</v>
      </c>
      <c r="F61" s="155">
        <v>0</v>
      </c>
      <c r="G61" s="161"/>
      <c r="M61" s="162" t="s">
        <v>156</v>
      </c>
      <c r="O61" s="150"/>
    </row>
    <row r="62" spans="1:104" ht="12.75">
      <c r="A62" s="151">
        <v>30</v>
      </c>
      <c r="B62" s="152" t="s">
        <v>157</v>
      </c>
      <c r="C62" s="153" t="s">
        <v>158</v>
      </c>
      <c r="D62" s="154" t="s">
        <v>72</v>
      </c>
      <c r="E62" s="155">
        <v>152</v>
      </c>
      <c r="F62" s="155">
        <v>0</v>
      </c>
      <c r="G62" s="156">
        <f aca="true" t="shared" si="6" ref="G62:G70">E62*F62</f>
        <v>0</v>
      </c>
      <c r="O62" s="150">
        <v>2</v>
      </c>
      <c r="AA62" s="123">
        <v>12</v>
      </c>
      <c r="AB62" s="123">
        <v>0</v>
      </c>
      <c r="AC62" s="123">
        <v>30</v>
      </c>
      <c r="AZ62" s="123">
        <v>1</v>
      </c>
      <c r="BA62" s="123">
        <f aca="true" t="shared" si="7" ref="BA62:BA70">IF(AZ62=1,G62,0)</f>
        <v>0</v>
      </c>
      <c r="BB62" s="123">
        <f aca="true" t="shared" si="8" ref="BB62:BB70">IF(AZ62=2,G62,0)</f>
        <v>0</v>
      </c>
      <c r="BC62" s="123">
        <f aca="true" t="shared" si="9" ref="BC62:BC70">IF(AZ62=3,G62,0)</f>
        <v>0</v>
      </c>
      <c r="BD62" s="123">
        <f aca="true" t="shared" si="10" ref="BD62:BD70">IF(AZ62=4,G62,0)</f>
        <v>0</v>
      </c>
      <c r="BE62" s="123">
        <f aca="true" t="shared" si="11" ref="BE62:BE70">IF(AZ62=5,G62,0)</f>
        <v>0</v>
      </c>
      <c r="CZ62" s="123">
        <v>0.15826</v>
      </c>
    </row>
    <row r="63" spans="1:104" ht="12.75">
      <c r="A63" s="151">
        <v>31</v>
      </c>
      <c r="B63" s="152" t="s">
        <v>159</v>
      </c>
      <c r="C63" s="153" t="s">
        <v>160</v>
      </c>
      <c r="D63" s="154" t="s">
        <v>72</v>
      </c>
      <c r="E63" s="155">
        <v>20</v>
      </c>
      <c r="F63" s="155">
        <v>0</v>
      </c>
      <c r="G63" s="156">
        <f t="shared" si="6"/>
        <v>0</v>
      </c>
      <c r="O63" s="150">
        <v>2</v>
      </c>
      <c r="AA63" s="123">
        <v>12</v>
      </c>
      <c r="AB63" s="123">
        <v>0</v>
      </c>
      <c r="AC63" s="123">
        <v>31</v>
      </c>
      <c r="AZ63" s="123">
        <v>1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0.01062</v>
      </c>
    </row>
    <row r="64" spans="1:104" ht="12.75">
      <c r="A64" s="151">
        <v>32</v>
      </c>
      <c r="B64" s="152" t="s">
        <v>161</v>
      </c>
      <c r="C64" s="153" t="s">
        <v>162</v>
      </c>
      <c r="D64" s="154" t="s">
        <v>72</v>
      </c>
      <c r="E64" s="155">
        <v>152</v>
      </c>
      <c r="F64" s="155">
        <v>0</v>
      </c>
      <c r="G64" s="156">
        <f t="shared" si="6"/>
        <v>0</v>
      </c>
      <c r="O64" s="150">
        <v>2</v>
      </c>
      <c r="AA64" s="123">
        <v>12</v>
      </c>
      <c r="AB64" s="123">
        <v>0</v>
      </c>
      <c r="AC64" s="123">
        <v>32</v>
      </c>
      <c r="AZ64" s="123">
        <v>1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0.00601</v>
      </c>
    </row>
    <row r="65" spans="1:104" ht="12.75">
      <c r="A65" s="151">
        <v>33</v>
      </c>
      <c r="B65" s="152" t="s">
        <v>163</v>
      </c>
      <c r="C65" s="153" t="s">
        <v>164</v>
      </c>
      <c r="D65" s="154" t="s">
        <v>72</v>
      </c>
      <c r="E65" s="155">
        <v>152</v>
      </c>
      <c r="F65" s="155">
        <v>0</v>
      </c>
      <c r="G65" s="156">
        <f t="shared" si="6"/>
        <v>0</v>
      </c>
      <c r="O65" s="150">
        <v>2</v>
      </c>
      <c r="AA65" s="123">
        <v>12</v>
      </c>
      <c r="AB65" s="123">
        <v>0</v>
      </c>
      <c r="AC65" s="123">
        <v>33</v>
      </c>
      <c r="AZ65" s="123">
        <v>1</v>
      </c>
      <c r="BA65" s="123">
        <f t="shared" si="7"/>
        <v>0</v>
      </c>
      <c r="BB65" s="123">
        <f t="shared" si="8"/>
        <v>0</v>
      </c>
      <c r="BC65" s="123">
        <f t="shared" si="9"/>
        <v>0</v>
      </c>
      <c r="BD65" s="123">
        <f t="shared" si="10"/>
        <v>0</v>
      </c>
      <c r="BE65" s="123">
        <f t="shared" si="11"/>
        <v>0</v>
      </c>
      <c r="CZ65" s="123">
        <v>0.00061</v>
      </c>
    </row>
    <row r="66" spans="1:104" ht="12.75">
      <c r="A66" s="151">
        <v>34</v>
      </c>
      <c r="B66" s="152" t="s">
        <v>165</v>
      </c>
      <c r="C66" s="153" t="s">
        <v>166</v>
      </c>
      <c r="D66" s="154" t="s">
        <v>72</v>
      </c>
      <c r="E66" s="155">
        <v>152</v>
      </c>
      <c r="F66" s="155">
        <v>0</v>
      </c>
      <c r="G66" s="156">
        <f t="shared" si="6"/>
        <v>0</v>
      </c>
      <c r="O66" s="150">
        <v>2</v>
      </c>
      <c r="AA66" s="123">
        <v>12</v>
      </c>
      <c r="AB66" s="123">
        <v>0</v>
      </c>
      <c r="AC66" s="123">
        <v>34</v>
      </c>
      <c r="AZ66" s="123">
        <v>1</v>
      </c>
      <c r="BA66" s="123">
        <f t="shared" si="7"/>
        <v>0</v>
      </c>
      <c r="BB66" s="123">
        <f t="shared" si="8"/>
        <v>0</v>
      </c>
      <c r="BC66" s="123">
        <f t="shared" si="9"/>
        <v>0</v>
      </c>
      <c r="BD66" s="123">
        <f t="shared" si="10"/>
        <v>0</v>
      </c>
      <c r="BE66" s="123">
        <f t="shared" si="11"/>
        <v>0</v>
      </c>
      <c r="CZ66" s="123">
        <v>0.10141</v>
      </c>
    </row>
    <row r="67" spans="1:104" ht="12.75">
      <c r="A67" s="151">
        <v>35</v>
      </c>
      <c r="B67" s="152" t="s">
        <v>167</v>
      </c>
      <c r="C67" s="153" t="s">
        <v>168</v>
      </c>
      <c r="D67" s="154" t="s">
        <v>72</v>
      </c>
      <c r="E67" s="155">
        <v>7</v>
      </c>
      <c r="F67" s="155">
        <v>0</v>
      </c>
      <c r="G67" s="156">
        <f t="shared" si="6"/>
        <v>0</v>
      </c>
      <c r="O67" s="150">
        <v>2</v>
      </c>
      <c r="AA67" s="123">
        <v>12</v>
      </c>
      <c r="AB67" s="123">
        <v>0</v>
      </c>
      <c r="AC67" s="123">
        <v>35</v>
      </c>
      <c r="AZ67" s="123">
        <v>1</v>
      </c>
      <c r="BA67" s="123">
        <f t="shared" si="7"/>
        <v>0</v>
      </c>
      <c r="BB67" s="123">
        <f t="shared" si="8"/>
        <v>0</v>
      </c>
      <c r="BC67" s="123">
        <f t="shared" si="9"/>
        <v>0</v>
      </c>
      <c r="BD67" s="123">
        <f t="shared" si="10"/>
        <v>0</v>
      </c>
      <c r="BE67" s="123">
        <f t="shared" si="11"/>
        <v>0</v>
      </c>
      <c r="CZ67" s="123">
        <v>0.25252</v>
      </c>
    </row>
    <row r="68" spans="1:104" ht="12.75">
      <c r="A68" s="151">
        <v>36</v>
      </c>
      <c r="B68" s="152" t="s">
        <v>169</v>
      </c>
      <c r="C68" s="153" t="s">
        <v>170</v>
      </c>
      <c r="D68" s="154" t="s">
        <v>72</v>
      </c>
      <c r="E68" s="155">
        <v>110</v>
      </c>
      <c r="F68" s="155">
        <v>0</v>
      </c>
      <c r="G68" s="156">
        <f t="shared" si="6"/>
        <v>0</v>
      </c>
      <c r="O68" s="150">
        <v>2</v>
      </c>
      <c r="AA68" s="123">
        <v>12</v>
      </c>
      <c r="AB68" s="123">
        <v>0</v>
      </c>
      <c r="AC68" s="123">
        <v>36</v>
      </c>
      <c r="AZ68" s="123">
        <v>1</v>
      </c>
      <c r="BA68" s="123">
        <f t="shared" si="7"/>
        <v>0</v>
      </c>
      <c r="BB68" s="123">
        <f t="shared" si="8"/>
        <v>0</v>
      </c>
      <c r="BC68" s="123">
        <f t="shared" si="9"/>
        <v>0</v>
      </c>
      <c r="BD68" s="123">
        <f t="shared" si="10"/>
        <v>0</v>
      </c>
      <c r="BE68" s="123">
        <f t="shared" si="11"/>
        <v>0</v>
      </c>
      <c r="CZ68" s="123">
        <v>0.05545</v>
      </c>
    </row>
    <row r="69" spans="1:104" ht="12.75">
      <c r="A69" s="151">
        <v>37</v>
      </c>
      <c r="B69" s="152" t="s">
        <v>171</v>
      </c>
      <c r="C69" s="153" t="s">
        <v>172</v>
      </c>
      <c r="D69" s="154" t="s">
        <v>72</v>
      </c>
      <c r="E69" s="155">
        <v>195</v>
      </c>
      <c r="F69" s="155">
        <v>0</v>
      </c>
      <c r="G69" s="156">
        <f t="shared" si="6"/>
        <v>0</v>
      </c>
      <c r="O69" s="150">
        <v>2</v>
      </c>
      <c r="AA69" s="123">
        <v>12</v>
      </c>
      <c r="AB69" s="123">
        <v>0</v>
      </c>
      <c r="AC69" s="123">
        <v>37</v>
      </c>
      <c r="AZ69" s="123">
        <v>1</v>
      </c>
      <c r="BA69" s="123">
        <f t="shared" si="7"/>
        <v>0</v>
      </c>
      <c r="BB69" s="123">
        <f t="shared" si="8"/>
        <v>0</v>
      </c>
      <c r="BC69" s="123">
        <f t="shared" si="9"/>
        <v>0</v>
      </c>
      <c r="BD69" s="123">
        <f t="shared" si="10"/>
        <v>0</v>
      </c>
      <c r="BE69" s="123">
        <f t="shared" si="11"/>
        <v>0</v>
      </c>
      <c r="CZ69" s="123">
        <v>0.0315</v>
      </c>
    </row>
    <row r="70" spans="1:104" ht="12.75">
      <c r="A70" s="151">
        <v>38</v>
      </c>
      <c r="B70" s="152" t="s">
        <v>173</v>
      </c>
      <c r="C70" s="153" t="s">
        <v>174</v>
      </c>
      <c r="D70" s="154" t="s">
        <v>86</v>
      </c>
      <c r="E70" s="155">
        <v>7.8</v>
      </c>
      <c r="F70" s="155">
        <v>0</v>
      </c>
      <c r="G70" s="156">
        <f t="shared" si="6"/>
        <v>0</v>
      </c>
      <c r="O70" s="150">
        <v>2</v>
      </c>
      <c r="AA70" s="123">
        <v>12</v>
      </c>
      <c r="AB70" s="123">
        <v>0</v>
      </c>
      <c r="AC70" s="123">
        <v>38</v>
      </c>
      <c r="AZ70" s="123">
        <v>1</v>
      </c>
      <c r="BA70" s="123">
        <f t="shared" si="7"/>
        <v>0</v>
      </c>
      <c r="BB70" s="123">
        <f t="shared" si="8"/>
        <v>0</v>
      </c>
      <c r="BC70" s="123">
        <f t="shared" si="9"/>
        <v>0</v>
      </c>
      <c r="BD70" s="123">
        <f t="shared" si="10"/>
        <v>0</v>
      </c>
      <c r="BE70" s="123">
        <f t="shared" si="11"/>
        <v>0</v>
      </c>
      <c r="CZ70" s="123">
        <v>0</v>
      </c>
    </row>
    <row r="71" spans="1:15" ht="12.75">
      <c r="A71" s="157"/>
      <c r="B71" s="158"/>
      <c r="C71" s="196" t="s">
        <v>175</v>
      </c>
      <c r="D71" s="197"/>
      <c r="E71" s="159">
        <v>7.8</v>
      </c>
      <c r="F71" s="155">
        <v>0</v>
      </c>
      <c r="G71" s="161"/>
      <c r="M71" s="162" t="s">
        <v>175</v>
      </c>
      <c r="O71" s="150"/>
    </row>
    <row r="72" spans="1:104" ht="12.75">
      <c r="A72" s="151">
        <v>39</v>
      </c>
      <c r="B72" s="152" t="s">
        <v>176</v>
      </c>
      <c r="C72" s="153" t="s">
        <v>177</v>
      </c>
      <c r="D72" s="154" t="s">
        <v>77</v>
      </c>
      <c r="E72" s="155">
        <v>50</v>
      </c>
      <c r="F72" s="155">
        <v>0</v>
      </c>
      <c r="G72" s="156">
        <f>E72*F72</f>
        <v>0</v>
      </c>
      <c r="O72" s="150">
        <v>2</v>
      </c>
      <c r="AA72" s="123">
        <v>12</v>
      </c>
      <c r="AB72" s="123">
        <v>0</v>
      </c>
      <c r="AC72" s="123">
        <v>39</v>
      </c>
      <c r="AZ72" s="123">
        <v>1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0.0036</v>
      </c>
    </row>
    <row r="73" spans="1:104" ht="12.75">
      <c r="A73" s="151">
        <v>40</v>
      </c>
      <c r="B73" s="152" t="s">
        <v>178</v>
      </c>
      <c r="C73" s="153" t="s">
        <v>179</v>
      </c>
      <c r="D73" s="154" t="s">
        <v>133</v>
      </c>
      <c r="E73" s="155">
        <v>1.05</v>
      </c>
      <c r="F73" s="155">
        <v>0</v>
      </c>
      <c r="G73" s="156">
        <f>E73*F73</f>
        <v>0</v>
      </c>
      <c r="O73" s="150">
        <v>2</v>
      </c>
      <c r="AA73" s="123">
        <v>12</v>
      </c>
      <c r="AB73" s="123">
        <v>0</v>
      </c>
      <c r="AC73" s="123">
        <v>40</v>
      </c>
      <c r="AZ73" s="123">
        <v>1</v>
      </c>
      <c r="BA73" s="123">
        <f>IF(AZ73=1,G73,0)</f>
        <v>0</v>
      </c>
      <c r="BB73" s="123">
        <f>IF(AZ73=2,G73,0)</f>
        <v>0</v>
      </c>
      <c r="BC73" s="123">
        <f>IF(AZ73=3,G73,0)</f>
        <v>0</v>
      </c>
      <c r="BD73" s="123">
        <f>IF(AZ73=4,G73,0)</f>
        <v>0</v>
      </c>
      <c r="BE73" s="123">
        <f>IF(AZ73=5,G73,0)</f>
        <v>0</v>
      </c>
      <c r="CZ73" s="123">
        <v>1</v>
      </c>
    </row>
    <row r="74" spans="1:104" ht="12.75">
      <c r="A74" s="151">
        <v>41</v>
      </c>
      <c r="B74" s="152" t="s">
        <v>180</v>
      </c>
      <c r="C74" s="153" t="s">
        <v>181</v>
      </c>
      <c r="D74" s="154" t="s">
        <v>86</v>
      </c>
      <c r="E74" s="155">
        <v>25.14</v>
      </c>
      <c r="F74" s="155">
        <v>0</v>
      </c>
      <c r="G74" s="156">
        <f>E74*F74</f>
        <v>0</v>
      </c>
      <c r="O74" s="150">
        <v>2</v>
      </c>
      <c r="AA74" s="123">
        <v>12</v>
      </c>
      <c r="AB74" s="123">
        <v>1</v>
      </c>
      <c r="AC74" s="123">
        <v>41</v>
      </c>
      <c r="AZ74" s="123">
        <v>1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1.8</v>
      </c>
    </row>
    <row r="75" spans="1:15" ht="12.75">
      <c r="A75" s="157"/>
      <c r="B75" s="158"/>
      <c r="C75" s="196" t="s">
        <v>182</v>
      </c>
      <c r="D75" s="197"/>
      <c r="E75" s="159">
        <v>25.14</v>
      </c>
      <c r="F75" s="155">
        <v>0</v>
      </c>
      <c r="G75" s="161"/>
      <c r="M75" s="162" t="s">
        <v>182</v>
      </c>
      <c r="O75" s="150"/>
    </row>
    <row r="76" spans="1:104" ht="12.75">
      <c r="A76" s="151">
        <v>42</v>
      </c>
      <c r="B76" s="152" t="s">
        <v>183</v>
      </c>
      <c r="C76" s="153" t="s">
        <v>184</v>
      </c>
      <c r="D76" s="154" t="s">
        <v>72</v>
      </c>
      <c r="E76" s="155">
        <v>108</v>
      </c>
      <c r="F76" s="155">
        <v>0</v>
      </c>
      <c r="G76" s="156">
        <f>E76*F76</f>
        <v>0</v>
      </c>
      <c r="O76" s="150">
        <v>2</v>
      </c>
      <c r="AA76" s="123">
        <v>12</v>
      </c>
      <c r="AB76" s="123">
        <v>1</v>
      </c>
      <c r="AC76" s="123">
        <v>42</v>
      </c>
      <c r="AZ76" s="123">
        <v>1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0.136</v>
      </c>
    </row>
    <row r="77" spans="1:104" ht="12.75">
      <c r="A77" s="151">
        <v>43</v>
      </c>
      <c r="B77" s="152" t="s">
        <v>185</v>
      </c>
      <c r="C77" s="153" t="s">
        <v>186</v>
      </c>
      <c r="D77" s="154" t="s">
        <v>72</v>
      </c>
      <c r="E77" s="155">
        <v>3</v>
      </c>
      <c r="F77" s="155">
        <v>0</v>
      </c>
      <c r="G77" s="156">
        <f>E77*F77</f>
        <v>0</v>
      </c>
      <c r="O77" s="150">
        <v>2</v>
      </c>
      <c r="AA77" s="123">
        <v>12</v>
      </c>
      <c r="AB77" s="123">
        <v>1</v>
      </c>
      <c r="AC77" s="123">
        <v>43</v>
      </c>
      <c r="AZ77" s="123">
        <v>1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0.181</v>
      </c>
    </row>
    <row r="78" spans="1:104" ht="12.75">
      <c r="A78" s="151">
        <v>44</v>
      </c>
      <c r="B78" s="152" t="s">
        <v>187</v>
      </c>
      <c r="C78" s="153" t="s">
        <v>188</v>
      </c>
      <c r="D78" s="154" t="s">
        <v>72</v>
      </c>
      <c r="E78" s="155">
        <v>197</v>
      </c>
      <c r="F78" s="155">
        <v>0</v>
      </c>
      <c r="G78" s="156">
        <f>E78*F78</f>
        <v>0</v>
      </c>
      <c r="O78" s="150">
        <v>2</v>
      </c>
      <c r="AA78" s="123">
        <v>12</v>
      </c>
      <c r="AB78" s="123">
        <v>1</v>
      </c>
      <c r="AC78" s="123">
        <v>44</v>
      </c>
      <c r="AZ78" s="123">
        <v>1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0.109</v>
      </c>
    </row>
    <row r="79" spans="1:104" ht="12.75">
      <c r="A79" s="151">
        <v>45</v>
      </c>
      <c r="B79" s="152" t="s">
        <v>189</v>
      </c>
      <c r="C79" s="153" t="s">
        <v>190</v>
      </c>
      <c r="D79" s="154" t="s">
        <v>191</v>
      </c>
      <c r="E79" s="155">
        <v>14.04</v>
      </c>
      <c r="F79" s="155">
        <v>0</v>
      </c>
      <c r="G79" s="156">
        <f>E79*F79</f>
        <v>0</v>
      </c>
      <c r="O79" s="150">
        <v>2</v>
      </c>
      <c r="AA79" s="123">
        <v>12</v>
      </c>
      <c r="AB79" s="123">
        <v>1</v>
      </c>
      <c r="AC79" s="123">
        <v>45</v>
      </c>
      <c r="AZ79" s="123">
        <v>1</v>
      </c>
      <c r="BA79" s="123">
        <f>IF(AZ79=1,G79,0)</f>
        <v>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1</v>
      </c>
    </row>
    <row r="80" spans="1:15" ht="12.75">
      <c r="A80" s="157"/>
      <c r="B80" s="158"/>
      <c r="C80" s="196" t="s">
        <v>192</v>
      </c>
      <c r="D80" s="197"/>
      <c r="E80" s="159">
        <v>14.04</v>
      </c>
      <c r="F80" s="155">
        <v>0</v>
      </c>
      <c r="G80" s="161"/>
      <c r="M80" s="162" t="s">
        <v>192</v>
      </c>
      <c r="O80" s="150"/>
    </row>
    <row r="81" spans="1:57" ht="12.75">
      <c r="A81" s="163"/>
      <c r="B81" s="164" t="s">
        <v>69</v>
      </c>
      <c r="C81" s="165" t="str">
        <f>CONCATENATE(B42," ",C42)</f>
        <v>5 Komunikace</v>
      </c>
      <c r="D81" s="163"/>
      <c r="E81" s="166"/>
      <c r="F81" s="166"/>
      <c r="G81" s="167">
        <f>SUM(G42:G80)</f>
        <v>0</v>
      </c>
      <c r="O81" s="150">
        <v>4</v>
      </c>
      <c r="BA81" s="168">
        <f>SUM(BA42:BA80)</f>
        <v>0</v>
      </c>
      <c r="BB81" s="168">
        <f>SUM(BB42:BB80)</f>
        <v>0</v>
      </c>
      <c r="BC81" s="168">
        <f>SUM(BC42:BC80)</f>
        <v>0</v>
      </c>
      <c r="BD81" s="168">
        <f>SUM(BD42:BD80)</f>
        <v>0</v>
      </c>
      <c r="BE81" s="168">
        <f>SUM(BE42:BE80)</f>
        <v>0</v>
      </c>
    </row>
    <row r="82" spans="1:15" ht="12.75">
      <c r="A82" s="143" t="s">
        <v>65</v>
      </c>
      <c r="B82" s="144" t="s">
        <v>193</v>
      </c>
      <c r="C82" s="145" t="s">
        <v>194</v>
      </c>
      <c r="D82" s="146"/>
      <c r="E82" s="147"/>
      <c r="F82" s="147"/>
      <c r="G82" s="148"/>
      <c r="H82" s="149"/>
      <c r="I82" s="149"/>
      <c r="O82" s="150">
        <v>1</v>
      </c>
    </row>
    <row r="83" spans="1:104" ht="22.5">
      <c r="A83" s="151">
        <v>46</v>
      </c>
      <c r="B83" s="152" t="s">
        <v>195</v>
      </c>
      <c r="C83" s="153" t="s">
        <v>196</v>
      </c>
      <c r="D83" s="154" t="s">
        <v>77</v>
      </c>
      <c r="E83" s="155">
        <v>13.3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46</v>
      </c>
      <c r="AZ83" s="123">
        <v>1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0.00365</v>
      </c>
    </row>
    <row r="84" spans="1:104" ht="12.75">
      <c r="A84" s="151">
        <v>47</v>
      </c>
      <c r="B84" s="152" t="s">
        <v>197</v>
      </c>
      <c r="C84" s="153" t="s">
        <v>198</v>
      </c>
      <c r="D84" s="154" t="s">
        <v>86</v>
      </c>
      <c r="E84" s="155">
        <v>0.798</v>
      </c>
      <c r="F84" s="155">
        <v>0</v>
      </c>
      <c r="G84" s="156">
        <f>E84*F84</f>
        <v>0</v>
      </c>
      <c r="O84" s="150">
        <v>2</v>
      </c>
      <c r="AA84" s="123">
        <v>12</v>
      </c>
      <c r="AB84" s="123">
        <v>0</v>
      </c>
      <c r="AC84" s="123">
        <v>47</v>
      </c>
      <c r="AZ84" s="123">
        <v>1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2.525</v>
      </c>
    </row>
    <row r="85" spans="1:15" ht="12.75">
      <c r="A85" s="157"/>
      <c r="B85" s="158"/>
      <c r="C85" s="196" t="s">
        <v>199</v>
      </c>
      <c r="D85" s="197"/>
      <c r="E85" s="159">
        <v>0.798</v>
      </c>
      <c r="F85" s="155">
        <v>0</v>
      </c>
      <c r="G85" s="161"/>
      <c r="M85" s="162" t="s">
        <v>199</v>
      </c>
      <c r="O85" s="150"/>
    </row>
    <row r="86" spans="1:104" ht="12.75">
      <c r="A86" s="151">
        <v>48</v>
      </c>
      <c r="B86" s="152" t="s">
        <v>200</v>
      </c>
      <c r="C86" s="153" t="s">
        <v>201</v>
      </c>
      <c r="D86" s="154" t="s">
        <v>202</v>
      </c>
      <c r="E86" s="155">
        <v>1</v>
      </c>
      <c r="F86" s="155">
        <v>0</v>
      </c>
      <c r="G86" s="156">
        <f>E86*F86</f>
        <v>0</v>
      </c>
      <c r="O86" s="150">
        <v>2</v>
      </c>
      <c r="AA86" s="123">
        <v>12</v>
      </c>
      <c r="AB86" s="123">
        <v>0</v>
      </c>
      <c r="AC86" s="123">
        <v>48</v>
      </c>
      <c r="AZ86" s="123">
        <v>1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0.14494</v>
      </c>
    </row>
    <row r="87" spans="1:104" ht="12.75">
      <c r="A87" s="151">
        <v>49</v>
      </c>
      <c r="B87" s="152" t="s">
        <v>203</v>
      </c>
      <c r="C87" s="153" t="s">
        <v>204</v>
      </c>
      <c r="D87" s="154" t="s">
        <v>202</v>
      </c>
      <c r="E87" s="155">
        <v>1</v>
      </c>
      <c r="F87" s="155">
        <v>0</v>
      </c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49</v>
      </c>
      <c r="AZ87" s="123">
        <v>1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0.00936</v>
      </c>
    </row>
    <row r="88" spans="1:104" ht="12.75">
      <c r="A88" s="151">
        <v>50</v>
      </c>
      <c r="B88" s="152" t="s">
        <v>205</v>
      </c>
      <c r="C88" s="153" t="s">
        <v>206</v>
      </c>
      <c r="D88" s="154" t="s">
        <v>202</v>
      </c>
      <c r="E88" s="155">
        <v>1</v>
      </c>
      <c r="F88" s="155">
        <v>0</v>
      </c>
      <c r="G88" s="156">
        <f>E88*F88</f>
        <v>0</v>
      </c>
      <c r="O88" s="150">
        <v>2</v>
      </c>
      <c r="AA88" s="123">
        <v>12</v>
      </c>
      <c r="AB88" s="123">
        <v>0</v>
      </c>
      <c r="AC88" s="123">
        <v>50</v>
      </c>
      <c r="AZ88" s="123">
        <v>1</v>
      </c>
      <c r="BA88" s="123">
        <f>IF(AZ88=1,G88,0)</f>
        <v>0</v>
      </c>
      <c r="BB88" s="123">
        <f>IF(AZ88=2,G88,0)</f>
        <v>0</v>
      </c>
      <c r="BC88" s="123">
        <f>IF(AZ88=3,G88,0)</f>
        <v>0</v>
      </c>
      <c r="BD88" s="123">
        <f>IF(AZ88=4,G88,0)</f>
        <v>0</v>
      </c>
      <c r="BE88" s="123">
        <f>IF(AZ88=5,G88,0)</f>
        <v>0</v>
      </c>
      <c r="CZ88" s="123">
        <v>0.2647</v>
      </c>
    </row>
    <row r="89" spans="1:104" ht="12.75">
      <c r="A89" s="151">
        <v>51</v>
      </c>
      <c r="B89" s="152" t="s">
        <v>207</v>
      </c>
      <c r="C89" s="153" t="s">
        <v>208</v>
      </c>
      <c r="D89" s="154" t="s">
        <v>68</v>
      </c>
      <c r="E89" s="155">
        <v>1</v>
      </c>
      <c r="F89" s="155">
        <v>0</v>
      </c>
      <c r="G89" s="156">
        <f>E89*F89</f>
        <v>0</v>
      </c>
      <c r="O89" s="150">
        <v>2</v>
      </c>
      <c r="AA89" s="123">
        <v>12</v>
      </c>
      <c r="AB89" s="123">
        <v>1</v>
      </c>
      <c r="AC89" s="123">
        <v>51</v>
      </c>
      <c r="AZ89" s="123">
        <v>1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</v>
      </c>
    </row>
    <row r="90" spans="1:57" ht="12.75">
      <c r="A90" s="163"/>
      <c r="B90" s="164" t="s">
        <v>69</v>
      </c>
      <c r="C90" s="165" t="str">
        <f>CONCATENATE(B82," ",C82)</f>
        <v>8 Trubní vedení</v>
      </c>
      <c r="D90" s="163"/>
      <c r="E90" s="166"/>
      <c r="F90" s="166"/>
      <c r="G90" s="167">
        <f>SUM(G82:G89)</f>
        <v>0</v>
      </c>
      <c r="O90" s="150">
        <v>4</v>
      </c>
      <c r="BA90" s="168">
        <f>SUM(BA82:BA89)</f>
        <v>0</v>
      </c>
      <c r="BB90" s="168">
        <f>SUM(BB82:BB89)</f>
        <v>0</v>
      </c>
      <c r="BC90" s="168">
        <f>SUM(BC82:BC89)</f>
        <v>0</v>
      </c>
      <c r="BD90" s="168">
        <f>SUM(BD82:BD89)</f>
        <v>0</v>
      </c>
      <c r="BE90" s="168">
        <f>SUM(BE82:BE89)</f>
        <v>0</v>
      </c>
    </row>
    <row r="91" spans="1:15" ht="12.75">
      <c r="A91" s="143" t="s">
        <v>65</v>
      </c>
      <c r="B91" s="144" t="s">
        <v>209</v>
      </c>
      <c r="C91" s="145" t="s">
        <v>210</v>
      </c>
      <c r="D91" s="146"/>
      <c r="E91" s="147"/>
      <c r="F91" s="147"/>
      <c r="G91" s="148"/>
      <c r="H91" s="149"/>
      <c r="I91" s="149"/>
      <c r="O91" s="150">
        <v>1</v>
      </c>
    </row>
    <row r="92" spans="1:104" ht="12.75">
      <c r="A92" s="151">
        <v>52</v>
      </c>
      <c r="B92" s="152" t="s">
        <v>211</v>
      </c>
      <c r="C92" s="153" t="s">
        <v>212</v>
      </c>
      <c r="D92" s="154" t="s">
        <v>202</v>
      </c>
      <c r="E92" s="155">
        <v>2</v>
      </c>
      <c r="F92" s="155">
        <v>0</v>
      </c>
      <c r="G92" s="156">
        <f aca="true" t="shared" si="12" ref="G92:G102">E92*F92</f>
        <v>0</v>
      </c>
      <c r="O92" s="150">
        <v>2</v>
      </c>
      <c r="AA92" s="123">
        <v>12</v>
      </c>
      <c r="AB92" s="123">
        <v>0</v>
      </c>
      <c r="AC92" s="123">
        <v>52</v>
      </c>
      <c r="AZ92" s="123">
        <v>1</v>
      </c>
      <c r="BA92" s="123">
        <f aca="true" t="shared" si="13" ref="BA92:BA102">IF(AZ92=1,G92,0)</f>
        <v>0</v>
      </c>
      <c r="BB92" s="123">
        <f aca="true" t="shared" si="14" ref="BB92:BB102">IF(AZ92=2,G92,0)</f>
        <v>0</v>
      </c>
      <c r="BC92" s="123">
        <f aca="true" t="shared" si="15" ref="BC92:BC102">IF(AZ92=3,G92,0)</f>
        <v>0</v>
      </c>
      <c r="BD92" s="123">
        <f aca="true" t="shared" si="16" ref="BD92:BD102">IF(AZ92=4,G92,0)</f>
        <v>0</v>
      </c>
      <c r="BE92" s="123">
        <f aca="true" t="shared" si="17" ref="BE92:BE102">IF(AZ92=5,G92,0)</f>
        <v>0</v>
      </c>
      <c r="CZ92" s="123">
        <v>0.25</v>
      </c>
    </row>
    <row r="93" spans="1:104" ht="22.5">
      <c r="A93" s="151">
        <v>53</v>
      </c>
      <c r="B93" s="152" t="s">
        <v>213</v>
      </c>
      <c r="C93" s="153" t="s">
        <v>214</v>
      </c>
      <c r="D93" s="154" t="s">
        <v>77</v>
      </c>
      <c r="E93" s="155">
        <v>35</v>
      </c>
      <c r="F93" s="155">
        <v>0</v>
      </c>
      <c r="G93" s="156">
        <f t="shared" si="12"/>
        <v>0</v>
      </c>
      <c r="O93" s="150">
        <v>2</v>
      </c>
      <c r="AA93" s="123">
        <v>12</v>
      </c>
      <c r="AB93" s="123">
        <v>0</v>
      </c>
      <c r="AC93" s="123">
        <v>53</v>
      </c>
      <c r="AZ93" s="123">
        <v>1</v>
      </c>
      <c r="BA93" s="123">
        <f t="shared" si="13"/>
        <v>0</v>
      </c>
      <c r="BB93" s="123">
        <f t="shared" si="14"/>
        <v>0</v>
      </c>
      <c r="BC93" s="123">
        <f t="shared" si="15"/>
        <v>0</v>
      </c>
      <c r="BD93" s="123">
        <f t="shared" si="16"/>
        <v>0</v>
      </c>
      <c r="BE93" s="123">
        <f t="shared" si="17"/>
        <v>0</v>
      </c>
      <c r="CZ93" s="123">
        <v>0.11693</v>
      </c>
    </row>
    <row r="94" spans="1:104" ht="12.75">
      <c r="A94" s="151">
        <v>54</v>
      </c>
      <c r="B94" s="152" t="s">
        <v>215</v>
      </c>
      <c r="C94" s="153" t="s">
        <v>216</v>
      </c>
      <c r="D94" s="154" t="s">
        <v>77</v>
      </c>
      <c r="E94" s="155">
        <v>130</v>
      </c>
      <c r="F94" s="155">
        <v>0</v>
      </c>
      <c r="G94" s="156">
        <f t="shared" si="12"/>
        <v>0</v>
      </c>
      <c r="O94" s="150">
        <v>2</v>
      </c>
      <c r="AA94" s="123">
        <v>12</v>
      </c>
      <c r="AB94" s="123">
        <v>0</v>
      </c>
      <c r="AC94" s="123">
        <v>54</v>
      </c>
      <c r="AZ94" s="123">
        <v>1</v>
      </c>
      <c r="BA94" s="123">
        <f t="shared" si="13"/>
        <v>0</v>
      </c>
      <c r="BB94" s="123">
        <f t="shared" si="14"/>
        <v>0</v>
      </c>
      <c r="BC94" s="123">
        <f t="shared" si="15"/>
        <v>0</v>
      </c>
      <c r="BD94" s="123">
        <f t="shared" si="16"/>
        <v>0</v>
      </c>
      <c r="BE94" s="123">
        <f t="shared" si="17"/>
        <v>0</v>
      </c>
      <c r="CZ94" s="123">
        <v>0.14424</v>
      </c>
    </row>
    <row r="95" spans="1:104" ht="12.75">
      <c r="A95" s="151">
        <v>55</v>
      </c>
      <c r="B95" s="152" t="s">
        <v>217</v>
      </c>
      <c r="C95" s="153" t="s">
        <v>218</v>
      </c>
      <c r="D95" s="154" t="s">
        <v>77</v>
      </c>
      <c r="E95" s="155">
        <v>48</v>
      </c>
      <c r="F95" s="155">
        <v>0</v>
      </c>
      <c r="G95" s="156">
        <f t="shared" si="12"/>
        <v>0</v>
      </c>
      <c r="O95" s="150">
        <v>2</v>
      </c>
      <c r="AA95" s="123">
        <v>12</v>
      </c>
      <c r="AB95" s="123">
        <v>0</v>
      </c>
      <c r="AC95" s="123">
        <v>55</v>
      </c>
      <c r="AZ95" s="123">
        <v>1</v>
      </c>
      <c r="BA95" s="123">
        <f t="shared" si="13"/>
        <v>0</v>
      </c>
      <c r="BB95" s="123">
        <f t="shared" si="14"/>
        <v>0</v>
      </c>
      <c r="BC95" s="123">
        <f t="shared" si="15"/>
        <v>0</v>
      </c>
      <c r="BD95" s="123">
        <f t="shared" si="16"/>
        <v>0</v>
      </c>
      <c r="BE95" s="123">
        <f t="shared" si="17"/>
        <v>0</v>
      </c>
      <c r="CZ95" s="123">
        <v>0</v>
      </c>
    </row>
    <row r="96" spans="1:104" ht="12.75">
      <c r="A96" s="151">
        <v>56</v>
      </c>
      <c r="B96" s="152" t="s">
        <v>219</v>
      </c>
      <c r="C96" s="153" t="s">
        <v>220</v>
      </c>
      <c r="D96" s="154" t="s">
        <v>77</v>
      </c>
      <c r="E96" s="155">
        <v>68</v>
      </c>
      <c r="F96" s="155">
        <v>0</v>
      </c>
      <c r="G96" s="156">
        <f t="shared" si="12"/>
        <v>0</v>
      </c>
      <c r="O96" s="150">
        <v>2</v>
      </c>
      <c r="AA96" s="123">
        <v>12</v>
      </c>
      <c r="AB96" s="123">
        <v>1</v>
      </c>
      <c r="AC96" s="123">
        <v>56</v>
      </c>
      <c r="AZ96" s="123">
        <v>1</v>
      </c>
      <c r="BA96" s="123">
        <f t="shared" si="13"/>
        <v>0</v>
      </c>
      <c r="BB96" s="123">
        <f t="shared" si="14"/>
        <v>0</v>
      </c>
      <c r="BC96" s="123">
        <f t="shared" si="15"/>
        <v>0</v>
      </c>
      <c r="BD96" s="123">
        <f t="shared" si="16"/>
        <v>0</v>
      </c>
      <c r="BE96" s="123">
        <f t="shared" si="17"/>
        <v>0</v>
      </c>
      <c r="CZ96" s="123">
        <v>0.086</v>
      </c>
    </row>
    <row r="97" spans="1:104" ht="12.75">
      <c r="A97" s="151">
        <v>57</v>
      </c>
      <c r="B97" s="152" t="s">
        <v>221</v>
      </c>
      <c r="C97" s="153" t="s">
        <v>222</v>
      </c>
      <c r="D97" s="154" t="s">
        <v>77</v>
      </c>
      <c r="E97" s="155">
        <v>7</v>
      </c>
      <c r="F97" s="155">
        <v>0</v>
      </c>
      <c r="G97" s="156">
        <f t="shared" si="12"/>
        <v>0</v>
      </c>
      <c r="O97" s="150">
        <v>2</v>
      </c>
      <c r="AA97" s="123">
        <v>12</v>
      </c>
      <c r="AB97" s="123">
        <v>1</v>
      </c>
      <c r="AC97" s="123">
        <v>57</v>
      </c>
      <c r="AZ97" s="123">
        <v>1</v>
      </c>
      <c r="BA97" s="123">
        <f t="shared" si="13"/>
        <v>0</v>
      </c>
      <c r="BB97" s="123">
        <f t="shared" si="14"/>
        <v>0</v>
      </c>
      <c r="BC97" s="123">
        <f t="shared" si="15"/>
        <v>0</v>
      </c>
      <c r="BD97" s="123">
        <f t="shared" si="16"/>
        <v>0</v>
      </c>
      <c r="BE97" s="123">
        <f t="shared" si="17"/>
        <v>0</v>
      </c>
      <c r="CZ97" s="123">
        <v>0.05</v>
      </c>
    </row>
    <row r="98" spans="1:104" ht="12.75">
      <c r="A98" s="151">
        <v>58</v>
      </c>
      <c r="B98" s="152" t="s">
        <v>223</v>
      </c>
      <c r="C98" s="153" t="s">
        <v>224</v>
      </c>
      <c r="D98" s="154" t="s">
        <v>68</v>
      </c>
      <c r="E98" s="155">
        <v>4</v>
      </c>
      <c r="F98" s="155">
        <v>0</v>
      </c>
      <c r="G98" s="156">
        <f t="shared" si="12"/>
        <v>0</v>
      </c>
      <c r="O98" s="150">
        <v>2</v>
      </c>
      <c r="AA98" s="123">
        <v>12</v>
      </c>
      <c r="AB98" s="123">
        <v>1</v>
      </c>
      <c r="AC98" s="123">
        <v>58</v>
      </c>
      <c r="AZ98" s="123">
        <v>1</v>
      </c>
      <c r="BA98" s="123">
        <f t="shared" si="13"/>
        <v>0</v>
      </c>
      <c r="BB98" s="123">
        <f t="shared" si="14"/>
        <v>0</v>
      </c>
      <c r="BC98" s="123">
        <f t="shared" si="15"/>
        <v>0</v>
      </c>
      <c r="BD98" s="123">
        <f t="shared" si="16"/>
        <v>0</v>
      </c>
      <c r="BE98" s="123">
        <f t="shared" si="17"/>
        <v>0</v>
      </c>
      <c r="CZ98" s="123">
        <v>0.066</v>
      </c>
    </row>
    <row r="99" spans="1:104" ht="12.75">
      <c r="A99" s="151">
        <v>59</v>
      </c>
      <c r="B99" s="152" t="s">
        <v>225</v>
      </c>
      <c r="C99" s="153" t="s">
        <v>226</v>
      </c>
      <c r="D99" s="154" t="s">
        <v>77</v>
      </c>
      <c r="E99" s="155">
        <v>53</v>
      </c>
      <c r="F99" s="155">
        <v>0</v>
      </c>
      <c r="G99" s="156">
        <f t="shared" si="12"/>
        <v>0</v>
      </c>
      <c r="O99" s="150">
        <v>2</v>
      </c>
      <c r="AA99" s="123">
        <v>12</v>
      </c>
      <c r="AB99" s="123">
        <v>1</v>
      </c>
      <c r="AC99" s="123">
        <v>59</v>
      </c>
      <c r="AZ99" s="123">
        <v>1</v>
      </c>
      <c r="BA99" s="123">
        <f t="shared" si="13"/>
        <v>0</v>
      </c>
      <c r="BB99" s="123">
        <f t="shared" si="14"/>
        <v>0</v>
      </c>
      <c r="BC99" s="123">
        <f t="shared" si="15"/>
        <v>0</v>
      </c>
      <c r="BD99" s="123">
        <f t="shared" si="16"/>
        <v>0</v>
      </c>
      <c r="BE99" s="123">
        <f t="shared" si="17"/>
        <v>0</v>
      </c>
      <c r="CZ99" s="123">
        <v>0.05</v>
      </c>
    </row>
    <row r="100" spans="1:104" ht="12.75">
      <c r="A100" s="151">
        <v>60</v>
      </c>
      <c r="B100" s="152" t="s">
        <v>227</v>
      </c>
      <c r="C100" s="153" t="s">
        <v>228</v>
      </c>
      <c r="D100" s="154" t="s">
        <v>68</v>
      </c>
      <c r="E100" s="155">
        <v>2</v>
      </c>
      <c r="F100" s="155">
        <v>0</v>
      </c>
      <c r="G100" s="156">
        <f t="shared" si="12"/>
        <v>0</v>
      </c>
      <c r="O100" s="150">
        <v>2</v>
      </c>
      <c r="AA100" s="123">
        <v>12</v>
      </c>
      <c r="AB100" s="123">
        <v>1</v>
      </c>
      <c r="AC100" s="123">
        <v>60</v>
      </c>
      <c r="AZ100" s="123">
        <v>1</v>
      </c>
      <c r="BA100" s="123">
        <f t="shared" si="13"/>
        <v>0</v>
      </c>
      <c r="BB100" s="123">
        <f t="shared" si="14"/>
        <v>0</v>
      </c>
      <c r="BC100" s="123">
        <f t="shared" si="15"/>
        <v>0</v>
      </c>
      <c r="BD100" s="123">
        <f t="shared" si="16"/>
        <v>0</v>
      </c>
      <c r="BE100" s="123">
        <f t="shared" si="17"/>
        <v>0</v>
      </c>
      <c r="CZ100" s="123">
        <v>0</v>
      </c>
    </row>
    <row r="101" spans="1:104" ht="12.75">
      <c r="A101" s="151">
        <v>61</v>
      </c>
      <c r="B101" s="152" t="s">
        <v>229</v>
      </c>
      <c r="C101" s="153" t="s">
        <v>230</v>
      </c>
      <c r="D101" s="154" t="s">
        <v>68</v>
      </c>
      <c r="E101" s="155">
        <v>2</v>
      </c>
      <c r="F101" s="155">
        <v>0</v>
      </c>
      <c r="G101" s="156">
        <f t="shared" si="12"/>
        <v>0</v>
      </c>
      <c r="O101" s="150">
        <v>2</v>
      </c>
      <c r="AA101" s="123">
        <v>12</v>
      </c>
      <c r="AB101" s="123">
        <v>1</v>
      </c>
      <c r="AC101" s="123">
        <v>61</v>
      </c>
      <c r="AZ101" s="123">
        <v>1</v>
      </c>
      <c r="BA101" s="123">
        <f t="shared" si="13"/>
        <v>0</v>
      </c>
      <c r="BB101" s="123">
        <f t="shared" si="14"/>
        <v>0</v>
      </c>
      <c r="BC101" s="123">
        <f t="shared" si="15"/>
        <v>0</v>
      </c>
      <c r="BD101" s="123">
        <f t="shared" si="16"/>
        <v>0</v>
      </c>
      <c r="BE101" s="123">
        <f t="shared" si="17"/>
        <v>0</v>
      </c>
      <c r="CZ101" s="123">
        <v>0</v>
      </c>
    </row>
    <row r="102" spans="1:104" ht="12.75">
      <c r="A102" s="151">
        <v>62</v>
      </c>
      <c r="B102" s="152" t="s">
        <v>231</v>
      </c>
      <c r="C102" s="153" t="s">
        <v>232</v>
      </c>
      <c r="D102" s="154" t="s">
        <v>68</v>
      </c>
      <c r="E102" s="155">
        <v>2</v>
      </c>
      <c r="F102" s="155">
        <v>0</v>
      </c>
      <c r="G102" s="156">
        <f t="shared" si="12"/>
        <v>0</v>
      </c>
      <c r="O102" s="150">
        <v>2</v>
      </c>
      <c r="AA102" s="123">
        <v>12</v>
      </c>
      <c r="AB102" s="123">
        <v>1</v>
      </c>
      <c r="AC102" s="123">
        <v>62</v>
      </c>
      <c r="AZ102" s="123">
        <v>1</v>
      </c>
      <c r="BA102" s="123">
        <f t="shared" si="13"/>
        <v>0</v>
      </c>
      <c r="BB102" s="123">
        <f t="shared" si="14"/>
        <v>0</v>
      </c>
      <c r="BC102" s="123">
        <f t="shared" si="15"/>
        <v>0</v>
      </c>
      <c r="BD102" s="123">
        <f t="shared" si="16"/>
        <v>0</v>
      </c>
      <c r="BE102" s="123">
        <f t="shared" si="17"/>
        <v>0</v>
      </c>
      <c r="CZ102" s="123">
        <v>0</v>
      </c>
    </row>
    <row r="103" spans="1:57" ht="12.75">
      <c r="A103" s="163"/>
      <c r="B103" s="164" t="s">
        <v>69</v>
      </c>
      <c r="C103" s="165" t="str">
        <f>CONCATENATE(B91," ",C91)</f>
        <v>91 Doplňující práce na komunikaci</v>
      </c>
      <c r="D103" s="163"/>
      <c r="E103" s="166"/>
      <c r="F103" s="166"/>
      <c r="G103" s="167">
        <f>SUM(G91:G102)</f>
        <v>0</v>
      </c>
      <c r="O103" s="150">
        <v>4</v>
      </c>
      <c r="BA103" s="168">
        <f>SUM(BA91:BA102)</f>
        <v>0</v>
      </c>
      <c r="BB103" s="168">
        <f>SUM(BB91:BB102)</f>
        <v>0</v>
      </c>
      <c r="BC103" s="168">
        <f>SUM(BC91:BC102)</f>
        <v>0</v>
      </c>
      <c r="BD103" s="168">
        <f>SUM(BD91:BD102)</f>
        <v>0</v>
      </c>
      <c r="BE103" s="168">
        <f>SUM(BE91:BE102)</f>
        <v>0</v>
      </c>
    </row>
    <row r="104" spans="1:15" ht="12.75">
      <c r="A104" s="143" t="s">
        <v>65</v>
      </c>
      <c r="B104" s="144" t="s">
        <v>233</v>
      </c>
      <c r="C104" s="145" t="s">
        <v>234</v>
      </c>
      <c r="D104" s="146"/>
      <c r="E104" s="147"/>
      <c r="F104" s="147"/>
      <c r="G104" s="148"/>
      <c r="H104" s="149"/>
      <c r="I104" s="149"/>
      <c r="O104" s="150">
        <v>1</v>
      </c>
    </row>
    <row r="105" spans="1:104" ht="12.75">
      <c r="A105" s="151">
        <v>63</v>
      </c>
      <c r="B105" s="152" t="s">
        <v>235</v>
      </c>
      <c r="C105" s="153" t="s">
        <v>236</v>
      </c>
      <c r="D105" s="154" t="s">
        <v>133</v>
      </c>
      <c r="E105" s="155">
        <v>49.622</v>
      </c>
      <c r="F105" s="155">
        <v>0</v>
      </c>
      <c r="G105" s="156">
        <f>E105*F105</f>
        <v>0</v>
      </c>
      <c r="O105" s="150">
        <v>2</v>
      </c>
      <c r="AA105" s="123">
        <v>12</v>
      </c>
      <c r="AB105" s="123">
        <v>0</v>
      </c>
      <c r="AC105" s="123">
        <v>63</v>
      </c>
      <c r="AZ105" s="123">
        <v>1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</v>
      </c>
    </row>
    <row r="106" spans="1:104" ht="12.75">
      <c r="A106" s="151">
        <v>64</v>
      </c>
      <c r="B106" s="152" t="s">
        <v>237</v>
      </c>
      <c r="C106" s="153" t="s">
        <v>238</v>
      </c>
      <c r="D106" s="154" t="s">
        <v>133</v>
      </c>
      <c r="E106" s="155">
        <v>446.598</v>
      </c>
      <c r="F106" s="155">
        <v>0</v>
      </c>
      <c r="G106" s="156">
        <f>E106*F106</f>
        <v>0</v>
      </c>
      <c r="O106" s="150">
        <v>2</v>
      </c>
      <c r="AA106" s="123">
        <v>12</v>
      </c>
      <c r="AB106" s="123">
        <v>0</v>
      </c>
      <c r="AC106" s="123">
        <v>64</v>
      </c>
      <c r="AZ106" s="123">
        <v>1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</v>
      </c>
    </row>
    <row r="107" spans="1:15" ht="12.75">
      <c r="A107" s="157"/>
      <c r="B107" s="158"/>
      <c r="C107" s="196" t="s">
        <v>239</v>
      </c>
      <c r="D107" s="197"/>
      <c r="E107" s="159">
        <v>446.598</v>
      </c>
      <c r="F107" s="155">
        <v>0</v>
      </c>
      <c r="G107" s="161"/>
      <c r="M107" s="162" t="s">
        <v>239</v>
      </c>
      <c r="O107" s="150"/>
    </row>
    <row r="108" spans="1:104" ht="12.75">
      <c r="A108" s="151">
        <v>65</v>
      </c>
      <c r="B108" s="152" t="s">
        <v>240</v>
      </c>
      <c r="C108" s="153" t="s">
        <v>241</v>
      </c>
      <c r="D108" s="154" t="s">
        <v>133</v>
      </c>
      <c r="E108" s="155">
        <v>49.622</v>
      </c>
      <c r="F108" s="155">
        <v>0</v>
      </c>
      <c r="G108" s="156">
        <f>E108*F108</f>
        <v>0</v>
      </c>
      <c r="O108" s="150">
        <v>2</v>
      </c>
      <c r="AA108" s="123">
        <v>12</v>
      </c>
      <c r="AB108" s="123">
        <v>1</v>
      </c>
      <c r="AC108" s="123">
        <v>65</v>
      </c>
      <c r="AZ108" s="123">
        <v>1</v>
      </c>
      <c r="BA108" s="123">
        <f>IF(AZ108=1,G108,0)</f>
        <v>0</v>
      </c>
      <c r="BB108" s="123">
        <f>IF(AZ108=2,G108,0)</f>
        <v>0</v>
      </c>
      <c r="BC108" s="123">
        <f>IF(AZ108=3,G108,0)</f>
        <v>0</v>
      </c>
      <c r="BD108" s="123">
        <f>IF(AZ108=4,G108,0)</f>
        <v>0</v>
      </c>
      <c r="BE108" s="123">
        <f>IF(AZ108=5,G108,0)</f>
        <v>0</v>
      </c>
      <c r="CZ108" s="123">
        <v>0</v>
      </c>
    </row>
    <row r="109" spans="1:57" ht="12.75">
      <c r="A109" s="163"/>
      <c r="B109" s="164" t="s">
        <v>69</v>
      </c>
      <c r="C109" s="165" t="str">
        <f>CONCATENATE(B104," ",C104)</f>
        <v>97 Prorážení otvorů</v>
      </c>
      <c r="D109" s="163"/>
      <c r="E109" s="166"/>
      <c r="F109" s="166"/>
      <c r="G109" s="167">
        <f>SUM(G104:G108)</f>
        <v>0</v>
      </c>
      <c r="O109" s="150">
        <v>4</v>
      </c>
      <c r="BA109" s="168">
        <f>SUM(BA104:BA108)</f>
        <v>0</v>
      </c>
      <c r="BB109" s="168">
        <f>SUM(BB104:BB108)</f>
        <v>0</v>
      </c>
      <c r="BC109" s="168">
        <f>SUM(BC104:BC108)</f>
        <v>0</v>
      </c>
      <c r="BD109" s="168">
        <f>SUM(BD104:BD108)</f>
        <v>0</v>
      </c>
      <c r="BE109" s="168">
        <f>SUM(BE104:BE108)</f>
        <v>0</v>
      </c>
    </row>
    <row r="110" spans="1:15" ht="12.75">
      <c r="A110" s="143" t="s">
        <v>65</v>
      </c>
      <c r="B110" s="144" t="s">
        <v>242</v>
      </c>
      <c r="C110" s="145" t="s">
        <v>243</v>
      </c>
      <c r="D110" s="146"/>
      <c r="E110" s="147"/>
      <c r="F110" s="147"/>
      <c r="G110" s="148"/>
      <c r="H110" s="149"/>
      <c r="I110" s="149"/>
      <c r="O110" s="150">
        <v>1</v>
      </c>
    </row>
    <row r="111" spans="1:104" ht="12.75">
      <c r="A111" s="151">
        <v>66</v>
      </c>
      <c r="B111" s="152" t="s">
        <v>244</v>
      </c>
      <c r="C111" s="153" t="s">
        <v>245</v>
      </c>
      <c r="D111" s="154" t="s">
        <v>133</v>
      </c>
      <c r="E111" s="155">
        <v>719.8</v>
      </c>
      <c r="F111" s="155">
        <v>0</v>
      </c>
      <c r="G111" s="156">
        <f>E111*F111</f>
        <v>0</v>
      </c>
      <c r="O111" s="150">
        <v>2</v>
      </c>
      <c r="AA111" s="123">
        <v>12</v>
      </c>
      <c r="AB111" s="123">
        <v>0</v>
      </c>
      <c r="AC111" s="123">
        <v>66</v>
      </c>
      <c r="AZ111" s="123">
        <v>1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</v>
      </c>
    </row>
    <row r="112" spans="1:57" ht="12.75">
      <c r="A112" s="163"/>
      <c r="B112" s="164" t="s">
        <v>69</v>
      </c>
      <c r="C112" s="165" t="str">
        <f>CONCATENATE(B110," ",C110)</f>
        <v>99 Staveništní přesun hmot</v>
      </c>
      <c r="D112" s="163"/>
      <c r="E112" s="166"/>
      <c r="F112" s="166"/>
      <c r="G112" s="167">
        <f>SUM(G110:G111)</f>
        <v>0</v>
      </c>
      <c r="O112" s="150">
        <v>4</v>
      </c>
      <c r="BA112" s="168">
        <f>SUM(BA110:BA111)</f>
        <v>0</v>
      </c>
      <c r="BB112" s="168">
        <f>SUM(BB110:BB111)</f>
        <v>0</v>
      </c>
      <c r="BC112" s="168">
        <f>SUM(BC110:BC111)</f>
        <v>0</v>
      </c>
      <c r="BD112" s="168">
        <f>SUM(BD110:BD111)</f>
        <v>0</v>
      </c>
      <c r="BE112" s="168">
        <f>SUM(BE110:BE111)</f>
        <v>0</v>
      </c>
    </row>
    <row r="113" spans="1:7" ht="12.75">
      <c r="A113" s="124"/>
      <c r="B113" s="124"/>
      <c r="C113" s="124"/>
      <c r="D113" s="124"/>
      <c r="E113" s="124"/>
      <c r="F113" s="124"/>
      <c r="G113" s="124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spans="1:7" ht="12.75">
      <c r="A136" s="169"/>
      <c r="B136" s="169"/>
      <c r="C136" s="169"/>
      <c r="D136" s="169"/>
      <c r="E136" s="169"/>
      <c r="F136" s="169"/>
      <c r="G136" s="169"/>
    </row>
    <row r="137" spans="1:7" ht="12.75">
      <c r="A137" s="169"/>
      <c r="B137" s="169"/>
      <c r="C137" s="169"/>
      <c r="D137" s="169"/>
      <c r="E137" s="169"/>
      <c r="F137" s="169"/>
      <c r="G137" s="169"/>
    </row>
    <row r="138" spans="1:7" ht="12.75">
      <c r="A138" s="169"/>
      <c r="B138" s="169"/>
      <c r="C138" s="169"/>
      <c r="D138" s="169"/>
      <c r="E138" s="169"/>
      <c r="F138" s="169"/>
      <c r="G138" s="169"/>
    </row>
    <row r="139" spans="1:7" ht="12.75">
      <c r="A139" s="169"/>
      <c r="B139" s="169"/>
      <c r="C139" s="169"/>
      <c r="D139" s="169"/>
      <c r="E139" s="169"/>
      <c r="F139" s="169"/>
      <c r="G139" s="169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spans="1:2" ht="12.75">
      <c r="A171" s="170"/>
      <c r="B171" s="170"/>
    </row>
    <row r="172" spans="1:7" ht="12.75">
      <c r="A172" s="169"/>
      <c r="B172" s="169"/>
      <c r="C172" s="172"/>
      <c r="D172" s="172"/>
      <c r="E172" s="173"/>
      <c r="F172" s="172"/>
      <c r="G172" s="174"/>
    </row>
    <row r="173" spans="1:7" ht="12.75">
      <c r="A173" s="175"/>
      <c r="B173" s="175"/>
      <c r="C173" s="169"/>
      <c r="D173" s="169"/>
      <c r="E173" s="176"/>
      <c r="F173" s="169"/>
      <c r="G173" s="169"/>
    </row>
    <row r="174" spans="1:7" ht="12.75">
      <c r="A174" s="169"/>
      <c r="B174" s="169"/>
      <c r="C174" s="169"/>
      <c r="D174" s="169"/>
      <c r="E174" s="176"/>
      <c r="F174" s="169"/>
      <c r="G174" s="169"/>
    </row>
    <row r="175" spans="1:7" ht="12.75">
      <c r="A175" s="169"/>
      <c r="B175" s="169"/>
      <c r="C175" s="169"/>
      <c r="D175" s="169"/>
      <c r="E175" s="176"/>
      <c r="F175" s="169"/>
      <c r="G175" s="169"/>
    </row>
    <row r="176" spans="1:7" ht="12.75">
      <c r="A176" s="169"/>
      <c r="B176" s="169"/>
      <c r="C176" s="169"/>
      <c r="D176" s="169"/>
      <c r="E176" s="176"/>
      <c r="F176" s="169"/>
      <c r="G176" s="169"/>
    </row>
    <row r="177" spans="1:7" ht="12.75">
      <c r="A177" s="169"/>
      <c r="B177" s="169"/>
      <c r="C177" s="169"/>
      <c r="D177" s="169"/>
      <c r="E177" s="176"/>
      <c r="F177" s="169"/>
      <c r="G177" s="169"/>
    </row>
    <row r="178" spans="1:7" ht="12.75">
      <c r="A178" s="169"/>
      <c r="B178" s="169"/>
      <c r="C178" s="169"/>
      <c r="D178" s="169"/>
      <c r="E178" s="176"/>
      <c r="F178" s="169"/>
      <c r="G178" s="169"/>
    </row>
    <row r="179" spans="1:7" ht="12.75">
      <c r="A179" s="169"/>
      <c r="B179" s="169"/>
      <c r="C179" s="169"/>
      <c r="D179" s="169"/>
      <c r="E179" s="176"/>
      <c r="F179" s="169"/>
      <c r="G179" s="169"/>
    </row>
    <row r="180" spans="1:7" ht="12.75">
      <c r="A180" s="169"/>
      <c r="B180" s="169"/>
      <c r="C180" s="169"/>
      <c r="D180" s="169"/>
      <c r="E180" s="176"/>
      <c r="F180" s="169"/>
      <c r="G180" s="169"/>
    </row>
    <row r="181" spans="1:7" ht="12.75">
      <c r="A181" s="169"/>
      <c r="B181" s="169"/>
      <c r="C181" s="169"/>
      <c r="D181" s="169"/>
      <c r="E181" s="176"/>
      <c r="F181" s="169"/>
      <c r="G181" s="169"/>
    </row>
    <row r="182" spans="1:7" ht="12.75">
      <c r="A182" s="169"/>
      <c r="B182" s="169"/>
      <c r="C182" s="169"/>
      <c r="D182" s="169"/>
      <c r="E182" s="176"/>
      <c r="F182" s="169"/>
      <c r="G182" s="169"/>
    </row>
    <row r="183" spans="1:7" ht="12.75">
      <c r="A183" s="169"/>
      <c r="B183" s="169"/>
      <c r="C183" s="169"/>
      <c r="D183" s="169"/>
      <c r="E183" s="176"/>
      <c r="F183" s="169"/>
      <c r="G183" s="169"/>
    </row>
    <row r="184" spans="1:7" ht="12.75">
      <c r="A184" s="169"/>
      <c r="B184" s="169"/>
      <c r="C184" s="169"/>
      <c r="D184" s="169"/>
      <c r="E184" s="176"/>
      <c r="F184" s="169"/>
      <c r="G184" s="169"/>
    </row>
    <row r="185" spans="1:7" ht="12.75">
      <c r="A185" s="169"/>
      <c r="B185" s="169"/>
      <c r="C185" s="169"/>
      <c r="D185" s="169"/>
      <c r="E185" s="176"/>
      <c r="F185" s="169"/>
      <c r="G185" s="169"/>
    </row>
  </sheetData>
  <mergeCells count="26">
    <mergeCell ref="C22:D22"/>
    <mergeCell ref="C24:D24"/>
    <mergeCell ref="C26:D26"/>
    <mergeCell ref="A1:G1"/>
    <mergeCell ref="A3:B3"/>
    <mergeCell ref="A4:B4"/>
    <mergeCell ref="E4:G4"/>
    <mergeCell ref="C15:D15"/>
    <mergeCell ref="C17:D17"/>
    <mergeCell ref="C19:D19"/>
    <mergeCell ref="C21:D21"/>
    <mergeCell ref="C40:D40"/>
    <mergeCell ref="C46:D46"/>
    <mergeCell ref="C48:D48"/>
    <mergeCell ref="C50:D50"/>
    <mergeCell ref="C52:D52"/>
    <mergeCell ref="C107:D107"/>
    <mergeCell ref="C75:D75"/>
    <mergeCell ref="C80:D80"/>
    <mergeCell ref="C85:D85"/>
    <mergeCell ref="C54:D54"/>
    <mergeCell ref="C56:D56"/>
    <mergeCell ref="C58:D58"/>
    <mergeCell ref="C59:D59"/>
    <mergeCell ref="C61:D61"/>
    <mergeCell ref="C71:D71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Pauzar</dc:creator>
  <cp:keywords/>
  <dc:description/>
  <cp:lastModifiedBy>Raimund Glossloss</cp:lastModifiedBy>
  <cp:lastPrinted>2018-04-17T10:42:12Z</cp:lastPrinted>
  <dcterms:created xsi:type="dcterms:W3CDTF">2018-04-17T08:42:06Z</dcterms:created>
  <dcterms:modified xsi:type="dcterms:W3CDTF">2018-04-17T12:28:22Z</dcterms:modified>
  <cp:category/>
  <cp:version/>
  <cp:contentType/>
  <cp:contentStatus/>
</cp:coreProperties>
</file>