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defaultThemeVersion="124226"/>
  <xr:revisionPtr revIDLastSave="0" documentId="13_ncr:1_{545FF321-B128-4587-A592-CCE10A4A0D27}" xr6:coauthVersionLast="43" xr6:coauthVersionMax="43" xr10:uidLastSave="{00000000-0000-0000-0000-000000000000}"/>
  <bookViews>
    <workbookView xWindow="-120" yWindow="-120" windowWidth="24240" windowHeight="13140" activeTab="2" xr2:uid="{00000000-000D-0000-FFFF-FFFF00000000}"/>
  </bookViews>
  <sheets>
    <sheet name="souhrn" sheetId="8" r:id="rId1"/>
    <sheet name="swb" sheetId="7" r:id="rId2"/>
    <sheet name="mzb" sheetId="6" r:id="rId3"/>
    <sheet name="brodítka" sheetId="9" r:id="rId4"/>
  </sheets>
  <definedNames>
    <definedName name="_xlnm.Print_Area" localSheetId="3">brodítka!$A$1:$F$17</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 i="7" l="1"/>
  <c r="F66" i="6" l="1"/>
  <c r="F64" i="6"/>
  <c r="F15" i="9" l="1"/>
  <c r="D13" i="8" s="1"/>
  <c r="F13" i="9"/>
  <c r="D12" i="8" s="1"/>
  <c r="F11" i="9"/>
  <c r="D11" i="8" s="1"/>
  <c r="F9" i="9"/>
  <c r="D10" i="8" s="1"/>
  <c r="F11" i="6" l="1"/>
  <c r="F142" i="6"/>
  <c r="F143" i="6"/>
  <c r="F13" i="6" l="1"/>
  <c r="F10" i="6" s="1"/>
  <c r="F11" i="7"/>
  <c r="F13" i="7"/>
  <c r="F56" i="7"/>
  <c r="F52" i="7"/>
  <c r="F50" i="7"/>
  <c r="F48" i="7"/>
  <c r="F46" i="7"/>
  <c r="F44" i="7"/>
  <c r="F42" i="7"/>
  <c r="F40" i="7"/>
  <c r="F38" i="7"/>
  <c r="F35" i="7"/>
  <c r="F33" i="7"/>
  <c r="F31" i="7"/>
  <c r="F29" i="7"/>
  <c r="F27" i="7"/>
  <c r="F25" i="7"/>
  <c r="F23" i="7"/>
  <c r="F21" i="7"/>
  <c r="F18" i="7"/>
  <c r="F16" i="7"/>
  <c r="F15" i="7" l="1"/>
  <c r="F20" i="7"/>
  <c r="F10" i="7"/>
  <c r="F37" i="7"/>
  <c r="F9" i="7" l="1"/>
  <c r="F58" i="7" s="1"/>
  <c r="F17" i="9"/>
  <c r="D8" i="8" l="1"/>
  <c r="F141" i="6"/>
  <c r="F139" i="6"/>
  <c r="F137" i="6"/>
  <c r="F135" i="6"/>
  <c r="F133" i="6"/>
  <c r="F131" i="6"/>
  <c r="F129" i="6"/>
  <c r="F127" i="6"/>
  <c r="F125" i="6"/>
  <c r="F123" i="6"/>
  <c r="F121" i="6"/>
  <c r="F119" i="6"/>
  <c r="F117" i="6"/>
  <c r="F115" i="6"/>
  <c r="F113" i="6"/>
  <c r="F111" i="6"/>
  <c r="F109" i="6"/>
  <c r="F107" i="6"/>
  <c r="F104" i="6"/>
  <c r="F102" i="6"/>
  <c r="F100" i="6"/>
  <c r="F98" i="6"/>
  <c r="F96" i="6"/>
  <c r="F94" i="6"/>
  <c r="F92" i="6"/>
  <c r="F90" i="6"/>
  <c r="F89" i="6"/>
  <c r="F87" i="6"/>
  <c r="F85" i="6"/>
  <c r="F83" i="6"/>
  <c r="F81" i="6"/>
  <c r="F79" i="6"/>
  <c r="F77" i="6"/>
  <c r="F75" i="6"/>
  <c r="F73" i="6"/>
  <c r="F71" i="6"/>
  <c r="F69" i="6"/>
  <c r="F62" i="6"/>
  <c r="F60" i="6"/>
  <c r="F58" i="6"/>
  <c r="F56" i="6"/>
  <c r="F54" i="6"/>
  <c r="F52" i="6"/>
  <c r="F50" i="6"/>
  <c r="F48" i="6"/>
  <c r="F46" i="6"/>
  <c r="F44" i="6"/>
  <c r="F42" i="6"/>
  <c r="F40" i="6"/>
  <c r="F38" i="6"/>
  <c r="F36" i="6"/>
  <c r="F34" i="6"/>
  <c r="F32" i="6"/>
  <c r="F30" i="6"/>
  <c r="F28" i="6"/>
  <c r="F26" i="6"/>
  <c r="F24" i="6"/>
  <c r="F22" i="6"/>
  <c r="F20" i="6"/>
  <c r="F18" i="6"/>
  <c r="F16" i="6"/>
  <c r="F91" i="6" l="1"/>
  <c r="F15" i="6"/>
  <c r="F68" i="6"/>
  <c r="F106" i="6"/>
  <c r="F9" i="6" l="1"/>
  <c r="D9" i="8" s="1"/>
  <c r="D14" i="8" s="1"/>
  <c r="F145" i="6" l="1"/>
</calcChain>
</file>

<file path=xl/sharedStrings.xml><?xml version="1.0" encoding="utf-8"?>
<sst xmlns="http://schemas.openxmlformats.org/spreadsheetml/2006/main" count="461" uniqueCount="277">
  <si>
    <t>AKCE: Trutnov, Rekonstrukce letního koupaliště</t>
  </si>
  <si>
    <t>MÍSTO STAVBY: Trutnov</t>
  </si>
  <si>
    <t xml:space="preserve">OZNAČENÍ: Plavecký bazén                                                                  </t>
  </si>
  <si>
    <t xml:space="preserve">ČÍSLO VÝKRESU:                                                   </t>
  </si>
  <si>
    <t>ROZMĚRY:</t>
  </si>
  <si>
    <t>Šířka</t>
  </si>
  <si>
    <t>12,30m</t>
  </si>
  <si>
    <t>Délka</t>
  </si>
  <si>
    <t>25m</t>
  </si>
  <si>
    <t>Hloubka</t>
  </si>
  <si>
    <t xml:space="preserve">1,20m - 1,60m </t>
  </si>
  <si>
    <t>Šířka žlábku</t>
  </si>
  <si>
    <t>Šířka přelivové hrany</t>
  </si>
  <si>
    <t>Číslo položky</t>
  </si>
  <si>
    <t>Zkrácený text dodávky - montáže</t>
  </si>
  <si>
    <t>mj</t>
  </si>
  <si>
    <t>Počet</t>
  </si>
  <si>
    <t>Cena za mj bez DPH
CZK/mj</t>
  </si>
  <si>
    <t>Cena bez DPH
CZK</t>
  </si>
  <si>
    <t xml:space="preserve">          </t>
  </si>
  <si>
    <t>CELKOVÁ CENA BEZ DPH</t>
  </si>
  <si>
    <t xml:space="preserve">      </t>
  </si>
  <si>
    <t>TĚLESO BAZÉNU</t>
  </si>
  <si>
    <t xml:space="preserve">1.1.      </t>
  </si>
  <si>
    <t xml:space="preserve">pack  </t>
  </si>
  <si>
    <t xml:space="preserve">1.2.      </t>
  </si>
  <si>
    <t xml:space="preserve">m2    </t>
  </si>
  <si>
    <t>VNITŘNÍ VESTAVBY DO BAZÉNU</t>
  </si>
  <si>
    <t xml:space="preserve">2.01.     </t>
  </si>
  <si>
    <t xml:space="preserve">ks    </t>
  </si>
  <si>
    <t xml:space="preserve">2.02.     </t>
  </si>
  <si>
    <t>Madla k zapuštěnému žebříku výkl. - úprava BRUS</t>
  </si>
  <si>
    <t xml:space="preserve">pár   </t>
  </si>
  <si>
    <t>Jedná se o broušenou trubku průměru 40mm, která je tvarově upravena tak, aby vytvářela oporu osoby vstupující nebo vystupující z bazénu. Tvar a provedení ergonomicky upraveno v souladu s požadavky na co největší pohodlí a komfort návštěvníků. Tvar dle PD.</t>
  </si>
  <si>
    <t>BAZÉNOVÁ HYDRAULIKA</t>
  </si>
  <si>
    <t xml:space="preserve">3.01.     </t>
  </si>
  <si>
    <t>Kanál dnového rozvodu s krytem, opatřeným protiskluzovým dezénem (ATV) (kryt bez barvení)</t>
  </si>
  <si>
    <t xml:space="preserve">m     </t>
  </si>
  <si>
    <t>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klíče._x000D_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</si>
  <si>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 xml:space="preserve">3.02.     </t>
  </si>
  <si>
    <t>Čisticí část dnového kanálu s bezšroubovým uzávěrem krytu (ATV)</t>
  </si>
  <si>
    <t>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 _x000D_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</si>
  <si>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 xml:space="preserve">3.03.     </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</si>
  <si>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</si>
  <si>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 xml:space="preserve">3.04.     </t>
  </si>
  <si>
    <t>Lapač hrubých nečistot</t>
  </si>
  <si>
    <t>Slouží ke snížení propadu hrubých nečistot do odtoku ze žlábku. Je tvořený perforovaným nerezovým plechem tvarově uzpůsobeným odtoku ze žlábku.</t>
  </si>
  <si>
    <t xml:space="preserve">3.05.     </t>
  </si>
  <si>
    <t>Vlnolam ve žlábku</t>
  </si>
  <si>
    <t>Směrová regulace proudu vody v rohovém dílu žlábku je tvořená přivařenými nerezovými žebry ke dnu žlábku, tvarově uzpůsobenými požadovanému proudění vody ve žlábku.</t>
  </si>
  <si>
    <t xml:space="preserve">3.06.     </t>
  </si>
  <si>
    <t xml:space="preserve">3.07.     </t>
  </si>
  <si>
    <t xml:space="preserve">3.08.     </t>
  </si>
  <si>
    <t>Potrubní rozvody v rozsahu a dimenzi dle PD. Provedení dle normy ČSN EN 1090-1.</t>
  </si>
  <si>
    <t xml:space="preserve">3.09.     </t>
  </si>
  <si>
    <t xml:space="preserve">3.10.     </t>
  </si>
  <si>
    <t xml:space="preserve">3.11.     </t>
  </si>
  <si>
    <t xml:space="preserve">3.12.     </t>
  </si>
  <si>
    <t>VYBAVENÍ BAZÉNU</t>
  </si>
  <si>
    <t xml:space="preserve">4.01.     </t>
  </si>
  <si>
    <t>Startovní blok trubkový nízký bez měření</t>
  </si>
  <si>
    <t xml:space="preserve">4.02.     </t>
  </si>
  <si>
    <t>Odrazová deska z plexiskla čirá se zásuvnými pouzdry</t>
  </si>
  <si>
    <t xml:space="preserve">4.03.     </t>
  </si>
  <si>
    <t>Držák plaveckých lan - žlábek</t>
  </si>
  <si>
    <t>Držák plaveckých lan, sestávající z konstrukčního elementu se zásuvnou objímkou, který je pevně navařen do přelivného žlábku a zásuvného nerezového elementu dle PD. Konstrukční element je umístěn v úrovni krycího roštu dle PD.</t>
  </si>
  <si>
    <t xml:space="preserve">4.04.     </t>
  </si>
  <si>
    <t>Držák plaveckých lan - skimmer, dělící stěna</t>
  </si>
  <si>
    <t>Držák plaveckých lan, sestávající z konstrukčního elementu se zásuvnou objímkou, který je pevně navařen do skimmerové nebo dělící stěny dle PD. Konstrukční element je umístěn v úrovni vodní hladiny dle PD.</t>
  </si>
  <si>
    <t xml:space="preserve">4.05.     </t>
  </si>
  <si>
    <t>Držák dělících lan</t>
  </si>
  <si>
    <t>Držák dělících lan, sestávající z konstrukčního elementu navařeného na stěnu bazénu, který je pevně navařen do dělící stěny dle PD. Konstrukční element je umístěn v úrovni vodní hladiny dle PD.</t>
  </si>
  <si>
    <t xml:space="preserve">4.06.     </t>
  </si>
  <si>
    <t>Chemické značení (podvodní plavecké pásy) - dno vč. obrátkových stěn</t>
  </si>
  <si>
    <t>Pásy rozměrově a barevně odlišující osu plavecké dráhy dle FINA a PD. Barevný efekt proveden procesem, založeným na bezproudovém anodickém vylučování vrstvy oxidů kovů, za vzniku interferenční vrstvy oxidů kovů a to v takové tloušťce vrstvy, která zrakem na denním světle vykazuje kobaltově modré až černé zabarvení, kobaltová modř RAL 5013. Pásy umístěné na dně a čelních stěnách. Z důvodu nebezpečí vzniku mezikrystalické koroze se nepřipouští jakékoli nánosy, nátěry nebo nástřiky podvodních plaveckých pásů na nerezové části bazénu.</t>
  </si>
  <si>
    <t xml:space="preserve">4.07.     </t>
  </si>
  <si>
    <t>Roštnice přímá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</si>
  <si>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a vyšší. Nepřipouští se jednopáteřní propojení prvků roštnice k sobě vzájemným zásunem na perodrážku.</t>
  </si>
  <si>
    <t xml:space="preserve">4.08.     </t>
  </si>
  <si>
    <t>Roštnice rohová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</si>
  <si>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</si>
  <si>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 xml:space="preserve">4.09.     </t>
  </si>
  <si>
    <t>Bezpečnostní zn. - informační piktogram - rovné hrany</t>
  </si>
  <si>
    <t>Bezpečnostní značka s piktogramem např. "pro neplavce, hl. vody". Umístění v jedné úrovni s horní stranou roštnice, bez výstupků a ostrých hran._x000D_
Deska s označením modrá, rám a symbolika bílá.</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</si>
  <si>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t>
  </si>
  <si>
    <t>Zábradlí k vodě hl. 1,00-1,30 - povrch.úpr. BRUS (ke schodům) - přímé</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</si>
  <si>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brusem K400.</t>
  </si>
  <si>
    <t xml:space="preserve">2.03.     </t>
  </si>
  <si>
    <t xml:space="preserve">2.04.     </t>
  </si>
  <si>
    <t>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t>
  </si>
  <si>
    <t>ATRAKCE</t>
  </si>
  <si>
    <t xml:space="preserve">5.01.     </t>
  </si>
  <si>
    <t xml:space="preserve">5.02.     </t>
  </si>
  <si>
    <t xml:space="preserve">5.03.     </t>
  </si>
  <si>
    <t xml:space="preserve">OZNAČENÍ: Víceúčelový bazén                                                               </t>
  </si>
  <si>
    <t>39,30m</t>
  </si>
  <si>
    <t>61m</t>
  </si>
  <si>
    <t xml:space="preserve">0,15m - 1,30m </t>
  </si>
  <si>
    <t xml:space="preserve">2.05.     </t>
  </si>
  <si>
    <t>Vstupní schodiště do bazénu je směrem k vodě ze všech stran tvarově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t>
  </si>
  <si>
    <t xml:space="preserve">2.06.     </t>
  </si>
  <si>
    <t xml:space="preserve">2.08.     </t>
  </si>
  <si>
    <t xml:space="preserve">2.09.     </t>
  </si>
  <si>
    <t xml:space="preserve">2.10.     </t>
  </si>
  <si>
    <t xml:space="preserve">2.11.     </t>
  </si>
  <si>
    <t xml:space="preserve">2.12.     </t>
  </si>
  <si>
    <t>Zábradlí ke stěně hl. 1,00-1,30 - povrch.úpr. BRUS (ke schodům a stěně) - přímé</t>
  </si>
  <si>
    <t>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brusem K400.</t>
  </si>
  <si>
    <t xml:space="preserve">2.13.     </t>
  </si>
  <si>
    <t>Zábradlí s plexisklem</t>
  </si>
  <si>
    <t xml:space="preserve">2.14.     </t>
  </si>
  <si>
    <t xml:space="preserve">2.15.     </t>
  </si>
  <si>
    <t>Podvodní trubkové pololehátko kruhové ohýbané - 2m - se vzduchovou masáží</t>
  </si>
  <si>
    <t>Plocha pro sezení je tvořena 21 trubkami TRKR 38x1,5mm, které přesně kopírují osu bočních nosných profilů, ke kterým jsou přivařeny. Mezera mezi jednotlivými trubkami činí 28 mm, tj. dle platných legislativních předpisů a tvarově kopírující požadované zakružení. Ve spodní části pololehátka jsou v profilech hermeticky navařené dvě trubky (DN50) s perforací v horní části trubky, pro distribuci masážního vzduchu. Vzduch je do distributorních trubek přiveden přívodním potrubím ukončeným přírubou DN50/PN10 vyvedeným minimálně 0,5m za bazénovou stěnu. Profily pololehátka jsou kotvené do stěny bazénu. Pro opření hlavy je vhodné instalovat opěrku hlavy. Vhodné do bazénu s hloubkou větší než 1.100mm. 35 až 40 m3/h vzduchu na každé místo k sezení. Požadavek na doložení technického listu trubkového pololehátka s ohýbanými bočnicemi.</t>
  </si>
  <si>
    <t xml:space="preserve">2.16.     </t>
  </si>
  <si>
    <t>Podvodní trubkové pololehátko kruhové ohýbané - 5m - se vzduchovou masáží</t>
  </si>
  <si>
    <t xml:space="preserve">2.17.     </t>
  </si>
  <si>
    <t>Opěrka hlavy rovná - 3 m</t>
  </si>
  <si>
    <t xml:space="preserve">2.18.     </t>
  </si>
  <si>
    <t xml:space="preserve">2.19.     </t>
  </si>
  <si>
    <t>Výškové usazení a délka dělící stěny je 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</si>
  <si>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 xml:space="preserve">2.20.     </t>
  </si>
  <si>
    <t xml:space="preserve">2.21.     </t>
  </si>
  <si>
    <t xml:space="preserve">2.22.     </t>
  </si>
  <si>
    <t xml:space="preserve">2.23.     </t>
  </si>
  <si>
    <t xml:space="preserve">2.24.     </t>
  </si>
  <si>
    <t>Dno pro ostrovy</t>
  </si>
  <si>
    <t>Jedná se o jednostranně ražený plech tl.2,5mm který kopíruje vnější tvar ostrova. Vodotěsně navařeno na vnitřní lem bazénové stěny.</t>
  </si>
  <si>
    <t xml:space="preserve">2.25.     </t>
  </si>
  <si>
    <t>Vstup pro postižené - BRUS</t>
  </si>
  <si>
    <t>Kanál dnového rozvodu s krytem, opatřeným protiskluzovým dezénem (CZD,CZP,CZV)</t>
  </si>
  <si>
    <t>Čisticí část dnového kanálu s bezšroubovým uzávěrem krytu (CZD,CZP,CZV)</t>
  </si>
  <si>
    <t>Tryska vtoková ze dna s bezšroubovým uzávěrem krytu - kruhová</t>
  </si>
  <si>
    <t>Roštnice kruhová - 330mm - bílá</t>
  </si>
  <si>
    <t>Chemické značení (oblast dopadu do vody ze skluzavky nebo tobogánu)</t>
  </si>
  <si>
    <t>Středová čára v každé dráze vyznačená kontrastní barvou na dně. Barevný efekt proveden procesem, založeným na bezproudovém anodickém vylučování vrstvy oxidů kovů, za vzniku interferenční vrstvy oxidů kovů a to v takové tloušťce vrstvy, která zrakem na denním světle vykazuje kobaltově modré až černé zabarvení, kobaltová modř RAL 5013. Z důvodu nebezpečí vzniku mezikrystalické koroze se nepřipouští jakékoli nánosy, nátěry nebo nástřiky středových čar na nerezové části bazénu.</t>
  </si>
  <si>
    <t>Servisní kufřík pro veřejné bazény</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</si>
  <si>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</si>
  <si>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Nářadí pro montáž a demontáž víka dnového kanálu (veřejné bazény)</t>
  </si>
  <si>
    <t>Zařízení dodávané s tělesem bazénu pro snadnou montáž a demontáž dnových kanálů. Návod na použití dodáván s návodem na obsluhu a údržbu bazénu.</t>
  </si>
  <si>
    <t xml:space="preserve">5.04.     </t>
  </si>
  <si>
    <t>Vodní chrlič 90x15 DN65</t>
  </si>
  <si>
    <t xml:space="preserve">5.05.     </t>
  </si>
  <si>
    <t>Vodní chrlič - spodní díl DN65</t>
  </si>
  <si>
    <t>Jedná se o spodní kotvící díl, který je pevně navařen na bazénové těleso a slouží k přírubovému upevnění vodního chrliče k přívodnímu potrubnímu systému.</t>
  </si>
  <si>
    <t xml:space="preserve">5.06.     </t>
  </si>
  <si>
    <t>Vodní chrlič 400x15 DN100</t>
  </si>
  <si>
    <t xml:space="preserve">5.07.     </t>
  </si>
  <si>
    <t>Vodní chrlič - spodní díl DN100</t>
  </si>
  <si>
    <t xml:space="preserve">5.08.     </t>
  </si>
  <si>
    <t>Vodní dělo DN80</t>
  </si>
  <si>
    <t xml:space="preserve">5.09.     </t>
  </si>
  <si>
    <t>Vodní dělo - spodní díl DN80</t>
  </si>
  <si>
    <t>Jedná se o spodní kotvící díl, který je pevně navařen na bazénové těleso a slouží k přírubovému upevnění vodního děla k přívodnímu potrubnímu systému.</t>
  </si>
  <si>
    <t xml:space="preserve">5.10.     </t>
  </si>
  <si>
    <t>Vodní ježek s odběrem chloru</t>
  </si>
  <si>
    <t xml:space="preserve">5.11.     </t>
  </si>
  <si>
    <t>Vodní zvon</t>
  </si>
  <si>
    <t xml:space="preserve">5.12.     </t>
  </si>
  <si>
    <t>Dětská skluzavka žlabová DINO s přívodem vody</t>
  </si>
  <si>
    <t xml:space="preserve">5.13.     </t>
  </si>
  <si>
    <t>Dnový vzduchovač 300 mm s bezšroubovým uzávěrem krytu</t>
  </si>
  <si>
    <t>Skládá se z kruhového svařence z nerezové oceli o průměru 300mm,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kruhový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</si>
  <si>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 xml:space="preserve">5.14.     </t>
  </si>
  <si>
    <t>Duha (vodní clona k dělící stěně)</t>
  </si>
  <si>
    <t xml:space="preserve">5.15.     </t>
  </si>
  <si>
    <t>Tryska masážní velká - D100/8 (8-10 m3/hod) - s přisáváním vzduchu - kruhová</t>
  </si>
  <si>
    <t xml:space="preserve">5.16.     </t>
  </si>
  <si>
    <t>Šplhací síť</t>
  </si>
  <si>
    <t xml:space="preserve">5.17.     </t>
  </si>
  <si>
    <t>Šplhací síť - sloup</t>
  </si>
  <si>
    <t>Jedná se o soustavu sloupů ukotvených do dna bazénu přes základový systém, v horní části je umístěno několik lan, které slouží pro ručkování nad hladinou. Důraz kladen na kotvení sloupů a uchycení lan šplhací sítě.</t>
  </si>
  <si>
    <t xml:space="preserve">5.18.     </t>
  </si>
  <si>
    <t>Basketbalový koš</t>
  </si>
  <si>
    <t>TYP</t>
  </si>
  <si>
    <t>ROZMĚR</t>
  </si>
  <si>
    <t xml:space="preserve">CENA </t>
  </si>
  <si>
    <t>SWB PLAVECKÝ BAZÉN</t>
  </si>
  <si>
    <t>25,00 x 12,30 x 1,2-1,6m</t>
  </si>
  <si>
    <t>MZB - VÍCEÚČELOVÝ BAZÉN</t>
  </si>
  <si>
    <t>33,5 x 61,00 x 0,9-1,30m</t>
  </si>
  <si>
    <t>BRODÍTKO KLASICKÉ</t>
  </si>
  <si>
    <t>2,00 x 3,00m</t>
  </si>
  <si>
    <t>BRODÍTKO BEZBARIEROVÉ</t>
  </si>
  <si>
    <t>SPRCHA STANDART</t>
  </si>
  <si>
    <t xml:space="preserve">CELKOVÁ CENA BEZ DPH                                                                                </t>
  </si>
  <si>
    <t>DNO BAZÉNU S PROTISKLUZOVOU ÚPRAVOU S KRUHOVÝMI NOPY</t>
  </si>
  <si>
    <t>Potrubní rozvody dle PD</t>
  </si>
  <si>
    <t>4.10.</t>
  </si>
  <si>
    <t>AKCE: Rekonstrukce letního koupaliště</t>
  </si>
  <si>
    <t xml:space="preserve">OZNAČENÍ:Brodítka      </t>
  </si>
  <si>
    <t>ks</t>
  </si>
  <si>
    <t>Brodítko klasické (rozměry 2,0 x 3,0 m)</t>
  </si>
  <si>
    <t>Brodítko bezbariérové (rozměr 2,00 x 3,00m)</t>
  </si>
  <si>
    <t>Schodiště do bazénu - přímé (šíře schodu 2m - 8 - stupínkové)</t>
  </si>
  <si>
    <t>Schodiště do bazénu - přímé (šíře schodu 3,6m - 6 - stupínkové)</t>
  </si>
  <si>
    <t>Schodiště do bazénu - přímé (šíře schodu 1,5 m - 7 - stupínkové)</t>
  </si>
  <si>
    <t>Schodiště do bazénu - přímé (šíře schodu 2m - 5 - stupínkové)</t>
  </si>
  <si>
    <t>Schodiště do bazénu - kruhové i přímé ( 7- stupínkové)</t>
  </si>
  <si>
    <t xml:space="preserve">Schody sedací - kruhové (3 - stupínkové) </t>
  </si>
  <si>
    <t xml:space="preserve">TĚLESO BAZÉNOVÉ VANY S PŘELIVEM </t>
  </si>
  <si>
    <t>Zapuštěný žebřík výklenkový</t>
  </si>
  <si>
    <t xml:space="preserve">Odtok ze žlábku </t>
  </si>
  <si>
    <t>Odtok ze dna bazénu s bezšroubovým uzávěrem krytu</t>
  </si>
  <si>
    <t xml:space="preserve">Tryska měření chlóru ve stěně bazénu </t>
  </si>
  <si>
    <t xml:space="preserve">Příprava pro připojení pololehátka </t>
  </si>
  <si>
    <t xml:space="preserve">Příprava pro připojení lehátka </t>
  </si>
  <si>
    <t xml:space="preserve">Zapuštěný žebřík výklenkový </t>
  </si>
  <si>
    <t>Dělící stěna rovná hl. 1,00-1,20</t>
  </si>
  <si>
    <t xml:space="preserve">Dělící stěna rovná hl. 1,30-1,50 </t>
  </si>
  <si>
    <t xml:space="preserve">Dělící stěna kruhová hl. 1,30-1,50 </t>
  </si>
  <si>
    <t>Dělící stěna rovná hl. 0,40</t>
  </si>
  <si>
    <t xml:space="preserve">Sací kanál atrakcí L=1,25m s bezšroubovým uzávěrem krytu </t>
  </si>
  <si>
    <t xml:space="preserve">Odtok ze dna bazénu s bezšroubovým uzávěrem krytu </t>
  </si>
  <si>
    <t>Tryska měření chlóru ve stěně bazénu - kruhová</t>
  </si>
  <si>
    <t>Kbelíkový strom - 6ks kbelíků</t>
  </si>
  <si>
    <t>Mimoúrovňový spojovací skluz kruhový</t>
  </si>
  <si>
    <t>Příprava pro kotvení leknínů</t>
  </si>
  <si>
    <t>5.19.</t>
  </si>
  <si>
    <t xml:space="preserve">Vodní číše 1,5m, vč. kotvení                 </t>
  </si>
  <si>
    <t>Výškové usazení a délka dělící stěny jedle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</si>
  <si>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a vyšší. Nepřipouští se jednopáteřní propojení prvků roštnice k sobě vzájemným zásunem na perodrážku.Provedení doloženo technickým listem včetně certifikátů bezpečnosti..</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</si>
  <si>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 Provedení doloženo technickým listem včetně certifikátů bezpečnosti.</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</si>
  <si>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Zakružení roštnice je provedeno zmenšením mezery mezi prvky na vnitřní straně zakružení tak, aby odpovídal tvaru žlábku. Nepřipouští se jednopáteřní propojení prvků roštnice k sobě vzájemným zásunem na perodrážku.Provedení doloženo technickým listem včetně certifikátů bezpečnosti.</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</si>
  <si>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trysky a bezšroubového rychlouzávěru.</t>
  </si>
  <si>
    <t>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je upevněn k otvoru kanálu pomocí bezšroubového rychlouzávěru, který zajistí obsluze bazénů rychlé a snadné otevírání a zavírání.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sacího kanálu a bezšroubového rychlouzávěru.</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</si>
  <si>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odtoku a bezšroubového rychlouzávěru.</t>
  </si>
  <si>
    <t xml:space="preserve">Těleso chrliče se skládá z broušené nerezové trubky a plochého nerezového vyústění (hubice), opatřeného z důvodů bezpečnosti kruhovým profilem (lemem), vše dle PD a ČSN EN 13451. Ukotvení chrliče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chrliče, výška konstrukce a šířka vyústění (hubice) dle PD a ČSN EN 13451, resp. ČSN EN 1092-1. Požadavek na přívod vody dle PD. Provedení bude doloženo technickým listem </t>
  </si>
  <si>
    <t xml:space="preserve">Těleso vodního děla se skládá z broušené nerezové trubky a kruhového nerezového vyústění (hubice), opatřeného z důvodů bezpečnosti kruhovým profilem (lemem), vše dle PD a ČSN EN 13451. Ukotvení děla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děla, výška konstrukce a průměr vyústění (hubice) dle PD a ČSN EN 13451, resp. ČSN EN 1092-1. Požadavek na přívod vody dle PD.  Provedení bude doloženo technickým listem </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</si>
  <si>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 včetně certifikátu bezpečnosti..</t>
  </si>
  <si>
    <t xml:space="preserve">Šplhací síť je tvořena polypropylénovými lany pevně spojenými speciálními spojkami do odpovídajícího tvaru dle PD. V místě uchycení k nosným sloupům je opatřena napínacími háčky s oky. Dodaná šplhací síť musí s ohledem na bezpečnostně technické požadavky (materiál, velikost ok, atd.), odpovídat požadavkům, stanoveným podle ČSN EN 1176-1. Velikost a tvar dle PD.Provedení bude doloženo technickým listem </t>
  </si>
  <si>
    <t xml:space="preserve">Konstrukce dle PD, tvořena obručí se síťkou a odrazovou deskou za obručí. Důraz kladen na bezpečnost a mechanickou odolnost.Provedení bude doloženo technickým listem </t>
  </si>
  <si>
    <t xml:space="preserve">Vodní číše z nerezové oceli tvořená centrální nerezovou nosnou trubkou ukončenou nerezovým kónickým trychtýřem. Proud vody vytváří válcovitou clonu kolem trychtýře. Vnější průměr číše tvoří obvodový lem z nerezového materiálu, průměr trubkového podstavce s přívodem vody dle PD. Tato atrakce je pevně připevněna k základové konstrukci a navařena na bazénové dno. Plnící potrubí je vyvedeno minimálně 0,5 m za hranu bazénu a ukončeno lemovým kroužkem a přírubou nebo nátrubkem dle PD. Provedení vodní číše, výška konstrukce a průměr číše dle PD a ČSN EN 13451, resp. ČSN EN 1092-1. Požadavek na přívod vody dle PD.  Provedení bude doloženo technickým listem </t>
  </si>
  <si>
    <t xml:space="preserve">Jedná se o soustavu otvorů průměru 3mm, navrtaných do horní trubky dělící stěny. Množství otvorů dle PD a velikosti čerpadla.Provedení bude doloženo technickým listem </t>
  </si>
  <si>
    <t xml:space="preserve">Dětská skluzavka ve tvaru dinosaura, kluzná plocha a boky skluzavky z nerezového broušeného plechu. Přístup na startovací plošinu stupnicemi z polymerbetonu . Kluzná plocha má kontinuální skrápění – napojení G 1“-přítok vody 3m3/hod. Bočnice žlabu opatřeny bezpečnostní trubkou. Barevné ztvárnění – barva certifikována, splňující vyhlášku MZČR č.409/2005 Sb. o hygienických požadavcích na výrobky přicházející do styku s pitnou vodou. Umístění dle PD. Provedení v souladu s ČSN EN 1069-1. _x000D_
Rozměry skluzavky:  _x000D_
délka: 2427 mm_x000D_
šířka:  625 mm_x000D_
výška: 955 mm_x000D_
délka skluzu: 900 mm
Provedení bude doloženo technickým listem </t>
  </si>
  <si>
    <t xml:space="preserve">Je tvořen nerezovou broušenou trubkou, která je v horní části opatřena speciální kruhovou tlumící deskou. Tato deska vytváří rozstřik vody tak, že vzniká soustředná vodní clona kolem středové trubky._x000D_
Plnící potrubí je vyvedeno minimálně 0,5 m za hranu bazénu a ukončeno lemovým kroužkem a přírubou nebo nátrubkem dle PD.  _x000D_
Umístění a výška vody pod hubicí musí odpovídat platným bezpečnostním požadavkům. Provedení konstrukce dle PD a ČSN EN 13451, resp. ČSN EN 1092-1. Požadavek na přívod vody dle PD. Provedení bude doloženo technickým listem </t>
  </si>
  <si>
    <t xml:space="preserve">Tryska je součástí nerezové atrakce "Vodní ježek" s instalovaným odběrným místem pro měření vzorku vody. Rozměry a tvar včetně kotevní desky dle PD, těleso ve tvaru válce s odpovídajícími otvory pro nasávání měřené vody po obvodu. V horní části uzavřené polokoule s odpovídajícími otvory pro výtlak vody. Těleso trysky je pevně ukotveno k betonovému základu a přivařeno ke dnu bazénu. Odvodní a přívodní  potrubí do vzdálenosti 0,50 m od hrany bazénu, ukončeného lemem a přírubou musí odpovídat platné PD a ČSN EN 1092-1. _x000D_
Je nutno dodržet bezpečnostně technické požadavky - dle ČSN EN 13451.Provedení bude doloženo technickým listem </t>
  </si>
  <si>
    <t xml:space="preserve">Kotvení musí být pevné a stabilní, dle PD. Kotvení každé atrakce je jiné a podléhá samostatným technickým podmínkám.Provedení bude doloženo technickým listem </t>
  </si>
  <si>
    <t>Aktivní stroj</t>
  </si>
  <si>
    <t>Kbelíkový strom zhotoven z trubky o průměru D - 168,3mm, minimální podchozí výška 2210mm, průměr koruny stromu s kbelíky 1850mm.
Včetně kotvení a napojení na přírubu DN150, včetně napojení na vodu.
Množství vody: 5m3/hod.
Tlak: 0,5baru.</t>
  </si>
  <si>
    <t>Vodní atrakce  pro 3-4 děti
Materiál výrobku: skládá se z samonasávacího rotačního čerpadla vyrobeného z nerezové oceli min. jakost EN 1.4571, lopatky z plastu vyztuženého skleněnými vlákny ve dřevěném vzhledu a vodního kola v duhové zbarvení z GRP. Konstrukce rámu se skládá z leštěných nerezových trubek v min. jak EN 1.4571. Pohyblivé prvky jsou uloženy v plastových ložiscích.
Rozměry: výška: 1300 mm, šířka: 800 mm, délka: 1500 mm
Připojení na vodovodní potrubí není potřeba</t>
  </si>
  <si>
    <t xml:space="preserve">Odrazová deska je dodávána se zásuvnými pouzdry upevňovanými do konstrukce přelivného žlábku. Deska je vyrobena v souladu s ČSN EN 13451-6 a dle norem FINA, provedení z plexiskla o min tloušťce 24mm příp. v kombinaci plexiskla a nerezové oceli, s délkou odrazové desky dle PD. Odrazová deska je kotvena do přelivné hrany min 4 žebry, z toho vnější žebra zároveň do žlábku na kotevní kolíky, z toho dvě vnější žebra mají sílu stěny min.49mm a dvě vnitřní žebra sílu min.24mm. Její konstrukce musí umožňovat snadnou instalaci držáků plaveckých lan a kontinuální přeliv vody do přelivného žlábku bazénu v místě instalace stěn. Úchopové části desky (všechny vnější hrany) technologicky ošetřeny poloměrem min R 6mm. Krom frézované perforace odrazné desky je veškerý povrch hladký._x000D_
Odrazová stěna musí umožňovat snadné napojení elektron. dotykových desek pro závodní plavání. Provedení bude doloženo technickým listem </t>
  </si>
  <si>
    <t xml:space="preserve">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       Provedení bude doloženo technickým listem                                                                                                                                                                                                            _x000D_
</t>
  </si>
  <si>
    <t xml:space="preserve">Provedení dle výrobce, materiál nosné konstrukce dle PD, materiál stupnic nerez, výška stupnic 300 mm, šířka stupnic 600 mm. Konstrukce provedena tak, že v místě přelivné hrany je vytvořena vodorovná ploška s protiskluzovou úpravou dle platných legislativních předpisů. Provedení v souladu s ČSN EN 13451.Provedení bude doloženo technickým listem </t>
  </si>
  <si>
    <t xml:space="preserve">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 Provedení bude doloženo technickým listem </t>
  </si>
  <si>
    <t xml:space="preserve">Slouží ke snížení propadu hrubých nečistot do odtoku ze žlábku. Je tvořený perforovaným nerezovým plechem tvarově uzpůsobeným odtoku ze žlábku. Provedení bude doloženo technickým listem </t>
  </si>
  <si>
    <t xml:space="preserve">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Provedení bude doloženo technickým listem </t>
  </si>
  <si>
    <t xml:space="preserve">Slouží ke startu plavců při běžném závodním nebo kondičním plavání. Konstrukce bloku je demontovatelná a je vyrobena z horní startovací nášlapné desky ze sklolaminátu GFK, opatřené protiskluzovou úpravou dle ČSN EN 13451-1 skupina zatřídění 24°, barva enciánová modř RAL 5010, upevněné k centrálnímu nosnému sloupku čtyřmi šrouby M12 opatřenými uzavřenými maticemi, výška přední hrany 71 cm nad vodní hladinou, sklon desky 6° směrem k vodě, dále z centrálního nosného sloupku tvořeného trubkou TRKR 114,3x3 s navařenými upevňovacími elementy s odpovídajícím kotvením do přelivného žlábku, upevněno čtyřmi šrouby M12, z držadla pro start na znak, to je konstruováno tak, aby byl možný vertikální i horizontální úchop, toto madlo je odnímatelné a tvoří jej nerezová broušená trubka TRKR 40x2 mm, ke startovací desce je připevněna dvěma šrouby M 12, z nášlapné plochy pomocného stupně startovacího bloku, tato je ze stejného materiálu jako startovací deska včetně totožné protiskluzové úpravy. Uchycení desky čtyřmi šrouby M 12 jako u startovací desky, barva opět shodná se startovací deskou. Výztužné zahnuté trubky mají rozměr TRKR 40x2mm. Provedení bude doloženo technickým listem </t>
  </si>
  <si>
    <t xml:space="preserve">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     Provedení bude doloženo technickým listem                                                                                                                                                                                                              _x000D_
</t>
  </si>
  <si>
    <t xml:space="preserve">Jedná se o nerezovou uzavřenou konstrukci, která slouží pro relaxaci a odpočinek návštěvníků bazénu. Ukotvení dle PD. Rozměry dle PD. Provedení v souladu s ČSN EN 13451.Provedení bude doloženo technickým listem </t>
  </si>
  <si>
    <t xml:space="preserve">Jedná se o zábradlí z nerezových trubek průměru 40mm, tvarově a rozměrově navrženo s ohledem na legislativní předpisy a požadavky projektu. Výplň prostoru mezi trubkami provedena z plexiskla, požadavek na snadnou montáž a demontáž. Provedení dle PD a v souladu s ČSN EN 13451.Provedení bude doloženo technickým listem </t>
  </si>
  <si>
    <t xml:space="preserve">Opěrka hlavy slouží k podepření hlavy při terapii na masážním trubkovém, nebo plném lehátku. Opěrka hlavy je tvořena ocelovou nerezovou trubkou. Ocelová ramena opěrky jsou kotvená do U profilů napříč ve žlábku bazénu. Povrch technologicky upravený brusem K400. Opěrka má v místě podepření hlavy nataženou pěnovou výplň s krycím obalem, který lze snadno měnit. Svary jsou mořeny bez mechanického opracování. Umístění opěrky hlavy dle PD.Provedení bude doloženo technickým listem </t>
  </si>
  <si>
    <t xml:space="preserve">Slouží jako spojovací prvek mezi jednotlivými úrovněmi ploch dětských bazénů. Povrch, tvar a provedení dle PD a podle platných legislativních předpisů - ČSN EN 1090-1. Provedení jako samonosná konstrukce hladkého dna spojující dvě úrovně bazénové sestavy, včetně podélných nosníků dle statických požadavků. Bočnice a spojovací plochy jsou součástí tělesa bazénu. Důraz je kladen na rovnoměrné skrápění spojovací plochy skluzavky vodou. Provedení v souladu s ČSN EN 13451.Provedení bude doloženo technickým listem 
</t>
  </si>
  <si>
    <t xml:space="preserve">Konstrukce vstupu pro tělesně postižené je demontovatelná a je tvořena nerezovou konstrukcí dle PD, kotvenou ve žlábku tělesa bazénu do příčných U profilů a v bazénu je opřená o dno tělesa bazénu. Nohy opřené o dno tělesa bazénu mají flexibilní možnost změny výšky. Stupně pro vstup tělesně postiženého jsou ze sklolaminátu GFK, barva enciánová modř RAL 5010 a musí splňovat bezpečnostní normy pro pohyb tělesně postižených.Provedení bude doloženo technickým listem 
</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</si>
  <si>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Boční stěny bazénu z důvodu zvýšené statiky a z důvodu zvýšené estetiky provedeny s dělícími rovinami dle výkresu.Na konstrukční části obvodových stěn jsou pak následně vodotěsně navařeny jednotlivé části bazénu, samostatně uvedené a specifikované v přiloženém rozpočtu.         Provedení bude doloženo technickým listem.                                                                                                                                                                                                                Přelivná hrana je blíže specifikována v technickém listu.
</t>
  </si>
  <si>
    <t xml:space="preserve">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 Provedení bude doloženo technickým listem 
</t>
  </si>
  <si>
    <t xml:space="preserve">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
</t>
  </si>
  <si>
    <t xml:space="preserve">Vyznačuje se jednoduchou obsluhou, vysokou adaptabilností a lehkým upevněním k okraji bazénu. Je usazen v nerezové patici, která je pevně fixována do podlahy u bazénu. Dá se snadno vyjmout a dle potřeby přenést. Osazením dalších patic je možno zvedák využít i na jiných místech.
Nevyžaduje instalaci pod vodou, přívod elektrického proudu ani motor, pouze tlak ze standardního vodovodního rozvodu. Zvedák se obsluhuje pomocí ovládací páky. Speciální bezpečnostní pojistka uzamyká sedačku do doby, dokud se uživatel pohodlně neusadí. Pohyb sedačky je zajištěn tlakem vody, který uvolní bezpečnostní zámek v horní poloze zvedáku. Sedačka je vyrobena z polypropylénu a může být zatížena váhou do 120 kg při minimálním tlaku 0,4MPa (minimální tlak vody musí být 0,3MPa = 85 kg). Na přání zákazníka je bazénový zvedák dodáván s upínacím pásem pro dosažení maximální bezpečnosti a komfortu a podvozkem pro snadnější přesun zařízení.
Zařízení ocení jak vozíčkáři při všech vodních sportech a aktivitách, tak i rehabilitační pracovníci při své každodenní činnosti. 
Prováděcí předpisy pro zařízení pro tělesně postižené jsou obsaženy v odpovídajících pozicích. </t>
  </si>
  <si>
    <t>Hydraulický zvedák (pohon tlaková voda 0,6 Mpa  z vodovodního řádu)</t>
  </si>
  <si>
    <t xml:space="preserve">OZNAČENÍ: Rekapitulace                                                                </t>
  </si>
  <si>
    <t xml:space="preserve">Houpací záliv                                               </t>
  </si>
  <si>
    <t>Je tvořen vyvýšenou dělící stěnou, která vyčnívá cca 500 mm nad vodní hladinu, šířka stěny 80mm, dno uvnitř houpacího bazénu je provedeno v protiskluzové úpravě a je zajištěna požadovaná cirkulace vody. Konstrukce stěny  je provedena  pouze z materiálu PMMA o tloučťce 80mm. Polymethylmethakrylát (PMMA); Bezbarvá průhledná amorfní hmota; sumární vzorec (C5O2H8)n; Hustota  1,19 g/cm? (20 °C). 
Horní lem  houpacího bazénu a čelní hrany z PMMA jsou opracovány  dle norem a s povrchem technologicky upraveným do lesku. Tato atrakce je pevně připevněna k základové konstrukci v kotvícím přípravku ve dně bazénu. Provedení houpacího bazénu, výška konstrukce a průměr dle PD a ČSN EN 13451, resp. ČSN EN 1092-1.</t>
  </si>
  <si>
    <t>1.4.</t>
  </si>
  <si>
    <t>Brodítko klasické (rozměry 2,0 x 2,0 m)</t>
  </si>
  <si>
    <t xml:space="preserve">1.3.      </t>
  </si>
  <si>
    <t>2,00 x 2,00m</t>
  </si>
  <si>
    <t xml:space="preserve">Je tvořena centrální trubkovou konstrukcí s kropítkem v horní části nasměrované pod úhlem směrem dolů. Ovládání pomocí časového ventilu v tělese sprchy, těleso sprchy  opatje opatřeno kohoutem ze zadní strany sloupu sloužící k oplachu brodítka. Konstrukce sprchy je kotvena na betonový základ přes kotevní konstrukci dodávanou s tělesem sprchy.         Provedení bude doloženo technickým listem .                                                                                                                                                                                                                                                                    
   </t>
  </si>
  <si>
    <t>Sprcha Standard včetně kohoutu</t>
  </si>
  <si>
    <t xml:space="preserve">2.26.     </t>
  </si>
  <si>
    <t xml:space="preserve">2.27.     </t>
  </si>
  <si>
    <t>pack</t>
  </si>
  <si>
    <t xml:space="preserve">Je koncipováno jako uzavřená korýtková konstrukce v samonosném provedení.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na šikmé rampě. Brodítko je opatřeno přepadem vody a vypouštěcí dnovou zátkou. Rozměry brodítka, tvar a vyvedení potrubního systému dle PD.
Provedení dle ČSN EN 13451, resp. ČSN EN 1092-1.      Provedení bude doloženo technickým listem                                                                                                                                                                                                                  
</t>
  </si>
  <si>
    <t xml:space="preserve">Je koncipováno jako uzavřená korýtková konstrukce v samonosném provedení se dvěma přelivnými žlábky, boky vyvýšené a opatřené bezpečnostním zábradlím v souladu s vyhláškou č. 238/2011 Sb. a vyhláškou č. 398/2009 Sb. , dno brodítka s protiskluzovou úpravou.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Brodítko je opatřeno vypouštěcí dnovou zátkou.
Rozměry brodítka, tvar a vyvedení potrubního systému dle PD.
Provedení dle ČSN EN 13451, resp. ČSN EN 1092-1. Provedení bude doloženo technickým listem 
</t>
  </si>
  <si>
    <t xml:space="preserve">Je koncipováno jako uzavřená korýtková konstrukce v samonosném provedení.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na šikmé rampě. Brodítko je opatřeno přepadem vody a vypouštěcí dnovou zátkou. Rozměry brodítka, tvar a vyvedení potrubního systému dle PD.
Provedení dle ČSN EN 13451, resp. ČSN EN 1092-1.    Provedení bude doloženo technickým listem                                                                                                                                                                                                                    
</t>
  </si>
  <si>
    <t>Výšková úprava dojezdového dílu stávající skluzavky</t>
  </si>
  <si>
    <t>Výšková úprava dojezdového dílu stávajícího tobogánu</t>
  </si>
  <si>
    <t>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Boční stěny bazénu z důvodu zvýšené statiky a z důvodu zvýšené estetiky provedeny s dělícími rovinami dle výkresu.Na konstrukční části obvodových stěn jsou pak následně vodotěsně navařeny jednotlivé části bazénu, samostatně uvedené a specifikované v přiloženém rozpočtu.         Provedení bude doloženo technickým listem.                                                                                                                                                                                                                Přelivná hrana je blíže specifikována v technickém listu.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</si>
</sst>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charset val="238"/>
      <scheme val="minor"/>
    </font>
    <font>
      <sz val="10"/>
      <name val="Arial CE"/>
      <charset val="238"/>
    </font>
    <font>
      <sz val="11"/>
      <color theme="1"/>
      <name val="Calibri"/>
      <family val="2"/>
      <charset val="238"/>
      <scheme val="minor"/>
    </font>
    <font>
      <sz val="10"/>
      <name val="Arial"/>
      <family val="2"/>
      <charset val="238"/>
    </font>
    <font>
      <sz val="11"/>
      <color theme="1"/>
      <name val="Arial"/>
      <family val="2"/>
      <charset val="238"/>
    </font>
    <font>
      <sz val="8"/>
      <color theme="1"/>
      <name val="Arial"/>
      <family val="2"/>
      <charset val="238"/>
    </font>
    <font>
      <sz val="9"/>
      <color theme="1"/>
      <name val="Arial"/>
      <family val="2"/>
      <charset val="238"/>
    </font>
    <font>
      <b/>
      <sz val="11"/>
      <color theme="1"/>
      <name val="Cambria"/>
      <family val="1"/>
      <charset val="238"/>
      <scheme val="major"/>
    </font>
    <font>
      <sz val="11"/>
      <color theme="1"/>
      <name val="Cambria"/>
      <family val="1"/>
      <charset val="238"/>
      <scheme val="major"/>
    </font>
    <font>
      <i/>
      <sz val="11"/>
      <color theme="1"/>
      <name val="Calibri"/>
      <family val="2"/>
      <charset val="238"/>
      <scheme val="minor"/>
    </font>
    <font>
      <i/>
      <sz val="11"/>
      <color theme="1"/>
      <name val="Arial"/>
      <family val="2"/>
      <charset val="238"/>
    </font>
    <font>
      <i/>
      <sz val="8"/>
      <color theme="1"/>
      <name val="Arial"/>
      <family val="2"/>
      <charset val="238"/>
    </font>
    <font>
      <i/>
      <sz val="9"/>
      <color theme="1"/>
      <name val="Arial"/>
      <family val="2"/>
      <charset val="238"/>
    </font>
    <font>
      <i/>
      <sz val="11"/>
      <color theme="1"/>
      <name val="Cambria"/>
      <family val="1"/>
      <charset val="238"/>
      <scheme val="major"/>
    </font>
    <font>
      <i/>
      <sz val="8"/>
      <color theme="1"/>
      <name val="Cambria"/>
      <family val="1"/>
      <charset val="238"/>
      <scheme val="major"/>
    </font>
    <font>
      <i/>
      <sz val="9"/>
      <color theme="1"/>
      <name val="Cambria"/>
      <family val="1"/>
      <charset val="238"/>
      <scheme val="major"/>
    </font>
    <font>
      <b/>
      <i/>
      <sz val="11"/>
      <color theme="1"/>
      <name val="Cambria"/>
      <family val="1"/>
      <charset val="238"/>
      <scheme val="major"/>
    </font>
    <font>
      <b/>
      <i/>
      <sz val="10"/>
      <name val="Cambria"/>
      <family val="1"/>
      <charset val="238"/>
      <scheme val="major"/>
    </font>
    <font>
      <i/>
      <sz val="10"/>
      <name val="Cambria"/>
      <family val="1"/>
      <charset val="238"/>
      <scheme val="major"/>
    </font>
    <font>
      <i/>
      <sz val="9"/>
      <color indexed="8"/>
      <name val="Cambria"/>
      <family val="1"/>
      <charset val="238"/>
    </font>
    <font>
      <b/>
      <i/>
      <sz val="10"/>
      <name val="Calibri"/>
      <family val="2"/>
      <charset val="238"/>
      <scheme val="minor"/>
    </font>
    <font>
      <i/>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B3FFB3"/>
        <bgColor indexed="64"/>
      </patternFill>
    </fill>
    <fill>
      <patternFill patternType="solid">
        <fgColor rgb="FFC1C1FF"/>
        <bgColor indexed="64"/>
      </patternFill>
    </fill>
    <fill>
      <patternFill patternType="solid">
        <fgColor rgb="FFFFFFFF"/>
        <bgColor indexed="64"/>
      </patternFill>
    </fill>
    <fill>
      <patternFill patternType="solid">
        <fgColor theme="3"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1" fillId="0" borderId="0"/>
    <xf numFmtId="0" fontId="3" fillId="0" borderId="0" applyNumberFormat="0" applyFont="0" applyFill="0" applyBorder="0" applyAlignment="0" applyProtection="0">
      <alignment vertical="top"/>
    </xf>
    <xf numFmtId="164"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3" fillId="0" borderId="0" applyNumberFormat="0" applyFont="0" applyFill="0" applyBorder="0" applyAlignment="0" applyProtection="0">
      <alignment vertical="top"/>
    </xf>
    <xf numFmtId="0" fontId="2" fillId="0" borderId="0"/>
    <xf numFmtId="164" fontId="2" fillId="0" borderId="0" applyFont="0" applyFill="0" applyBorder="0" applyAlignment="0" applyProtection="0"/>
    <xf numFmtId="0" fontId="2" fillId="0" borderId="0"/>
    <xf numFmtId="0" fontId="2" fillId="0" borderId="0"/>
  </cellStyleXfs>
  <cellXfs count="132">
    <xf numFmtId="0" fontId="0" fillId="0" borderId="0" xfId="0"/>
    <xf numFmtId="0" fontId="0" fillId="0" borderId="0" xfId="0" applyAlignment="1">
      <alignment wrapText="1"/>
    </xf>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0" fillId="0" borderId="0" xfId="0" applyAlignment="1">
      <alignment horizontal="center" vertical="center"/>
    </xf>
    <xf numFmtId="0" fontId="0" fillId="0" borderId="0" xfId="0" applyAlignment="1">
      <alignment horizontal="left" vertical="center" indent="1"/>
    </xf>
    <xf numFmtId="0" fontId="4" fillId="0" borderId="0" xfId="0" applyFont="1" applyAlignment="1">
      <alignment vertical="top"/>
    </xf>
    <xf numFmtId="0" fontId="4" fillId="0" borderId="0" xfId="0" applyFont="1" applyAlignment="1">
      <alignment horizontal="left" vertical="center" indent="1"/>
    </xf>
    <xf numFmtId="3" fontId="5" fillId="0" borderId="0" xfId="0" applyNumberFormat="1" applyFont="1" applyAlignment="1">
      <alignment horizontal="center" vertical="center"/>
    </xf>
    <xf numFmtId="0" fontId="0" fillId="0" borderId="0" xfId="0" applyAlignment="1">
      <alignment vertical="top" wrapText="1"/>
    </xf>
    <xf numFmtId="3" fontId="0" fillId="0" borderId="0" xfId="0" applyNumberFormat="1" applyAlignment="1">
      <alignment vertical="top" wrapText="1"/>
    </xf>
    <xf numFmtId="14" fontId="0" fillId="0" borderId="0" xfId="0" applyNumberFormat="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xf numFmtId="0" fontId="7" fillId="0" borderId="4" xfId="0" applyFont="1" applyBorder="1"/>
    <xf numFmtId="0" fontId="7" fillId="0" borderId="9" xfId="0" applyFont="1" applyBorder="1"/>
    <xf numFmtId="0" fontId="7" fillId="0" borderId="3" xfId="0" applyFont="1" applyBorder="1"/>
    <xf numFmtId="0" fontId="9" fillId="0" borderId="0" xfId="0" applyFont="1" applyAlignment="1">
      <alignment vertical="top"/>
    </xf>
    <xf numFmtId="49" fontId="4" fillId="0" borderId="0" xfId="0" applyNumberFormat="1" applyFont="1" applyAlignment="1">
      <alignment vertical="top"/>
    </xf>
    <xf numFmtId="4" fontId="4" fillId="0" borderId="0" xfId="0" applyNumberFormat="1" applyFont="1" applyAlignment="1">
      <alignment vertical="top"/>
    </xf>
    <xf numFmtId="3" fontId="4" fillId="0" borderId="0" xfId="0" applyNumberFormat="1" applyFont="1" applyAlignment="1">
      <alignment vertical="top"/>
    </xf>
    <xf numFmtId="0" fontId="6" fillId="0" borderId="0" xfId="0" applyFont="1" applyAlignment="1">
      <alignment vertical="top" wrapText="1"/>
    </xf>
    <xf numFmtId="0" fontId="0" fillId="0" borderId="0" xfId="0" applyAlignment="1">
      <alignment horizontal="left" vertical="center" wrapText="1"/>
    </xf>
    <xf numFmtId="4" fontId="0" fillId="0" borderId="0" xfId="0" applyNumberFormat="1" applyAlignment="1">
      <alignment vertical="top" wrapText="1"/>
    </xf>
    <xf numFmtId="49" fontId="4" fillId="4" borderId="0" xfId="0" applyNumberFormat="1" applyFont="1" applyFill="1" applyAlignment="1">
      <alignment vertical="top"/>
    </xf>
    <xf numFmtId="0" fontId="4" fillId="4" borderId="0" xfId="0" applyFont="1" applyFill="1" applyAlignment="1">
      <alignment vertical="top"/>
    </xf>
    <xf numFmtId="0" fontId="4" fillId="4" borderId="0" xfId="0" applyFont="1" applyFill="1" applyAlignment="1">
      <alignment horizontal="left" vertical="center" indent="1"/>
    </xf>
    <xf numFmtId="4" fontId="4" fillId="4" borderId="0" xfId="0" applyNumberFormat="1" applyFont="1" applyFill="1" applyAlignment="1">
      <alignment vertical="top"/>
    </xf>
    <xf numFmtId="3" fontId="4" fillId="4" borderId="0" xfId="0" applyNumberFormat="1" applyFont="1" applyFill="1" applyAlignment="1">
      <alignment vertical="top"/>
    </xf>
    <xf numFmtId="49"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vertical="center" indent="1"/>
    </xf>
    <xf numFmtId="4" fontId="4" fillId="3" borderId="0" xfId="0" applyNumberFormat="1" applyFont="1" applyFill="1" applyAlignment="1">
      <alignment vertical="top"/>
    </xf>
    <xf numFmtId="3" fontId="4" fillId="3" borderId="0" xfId="0" applyNumberFormat="1" applyFont="1" applyFill="1" applyAlignment="1">
      <alignment vertical="top"/>
    </xf>
    <xf numFmtId="0" fontId="0" fillId="3" borderId="0" xfId="0" applyFill="1" applyAlignment="1">
      <alignment vertical="top"/>
    </xf>
    <xf numFmtId="0" fontId="0" fillId="3" borderId="0" xfId="0" applyFill="1" applyAlignment="1">
      <alignment horizontal="left" vertical="center" indent="1"/>
    </xf>
    <xf numFmtId="4" fontId="0" fillId="3" borderId="0" xfId="0" applyNumberFormat="1" applyFill="1" applyAlignment="1">
      <alignment vertical="top"/>
    </xf>
    <xf numFmtId="3" fontId="0" fillId="3" borderId="0" xfId="0" applyNumberFormat="1" applyFill="1" applyAlignment="1">
      <alignment vertical="top"/>
    </xf>
    <xf numFmtId="0" fontId="7" fillId="6" borderId="12" xfId="0" applyFont="1" applyFill="1" applyBorder="1" applyAlignment="1">
      <alignment vertical="top"/>
    </xf>
    <xf numFmtId="0" fontId="7" fillId="6" borderId="13" xfId="0" applyFont="1" applyFill="1" applyBorder="1" applyAlignment="1">
      <alignment vertical="top"/>
    </xf>
    <xf numFmtId="0" fontId="10" fillId="0" borderId="0" xfId="0" applyFont="1" applyAlignment="1">
      <alignment vertical="top"/>
    </xf>
    <xf numFmtId="0" fontId="10" fillId="0" borderId="0" xfId="0" applyFont="1" applyAlignment="1">
      <alignment horizontal="left" vertical="center" indent="1"/>
    </xf>
    <xf numFmtId="4" fontId="9" fillId="0" borderId="0" xfId="0" applyNumberFormat="1" applyFont="1" applyAlignment="1">
      <alignment vertical="top"/>
    </xf>
    <xf numFmtId="3" fontId="9" fillId="0" borderId="0" xfId="0" applyNumberFormat="1" applyFont="1" applyAlignment="1">
      <alignment vertical="top"/>
    </xf>
    <xf numFmtId="3" fontId="9" fillId="0" borderId="0" xfId="0" applyNumberFormat="1" applyFont="1" applyAlignment="1">
      <alignment horizontal="left" vertical="top"/>
    </xf>
    <xf numFmtId="0" fontId="9" fillId="0" borderId="0" xfId="0" applyFont="1" applyAlignment="1">
      <alignment horizontal="left" vertical="center" inden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indent="1"/>
    </xf>
    <xf numFmtId="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9" fontId="10" fillId="5" borderId="1" xfId="0" applyNumberFormat="1" applyFont="1" applyFill="1" applyBorder="1" applyAlignment="1">
      <alignment vertical="top"/>
    </xf>
    <xf numFmtId="0" fontId="10" fillId="5" borderId="1" xfId="0" applyFont="1" applyFill="1" applyBorder="1" applyAlignment="1">
      <alignment vertical="top"/>
    </xf>
    <xf numFmtId="0" fontId="10" fillId="5" borderId="1" xfId="0" applyFont="1" applyFill="1" applyBorder="1" applyAlignment="1">
      <alignment horizontal="left" vertical="center" indent="1"/>
    </xf>
    <xf numFmtId="3" fontId="10" fillId="0" borderId="1" xfId="0" applyNumberFormat="1" applyFont="1" applyBorder="1" applyAlignment="1">
      <alignment vertical="top"/>
    </xf>
    <xf numFmtId="0" fontId="9" fillId="0" borderId="1"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horizontal="left" vertical="center" wrapText="1"/>
    </xf>
    <xf numFmtId="4" fontId="9" fillId="0" borderId="1" xfId="0" applyNumberFormat="1" applyFont="1" applyBorder="1" applyAlignment="1">
      <alignment vertical="top" wrapText="1"/>
    </xf>
    <xf numFmtId="3" fontId="9" fillId="0" borderId="1" xfId="0" applyNumberFormat="1" applyFont="1" applyBorder="1" applyAlignment="1">
      <alignment vertical="top" wrapText="1"/>
    </xf>
    <xf numFmtId="49" fontId="10" fillId="0" borderId="1"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horizontal="left" vertical="center" indent="1"/>
    </xf>
    <xf numFmtId="0" fontId="13" fillId="0" borderId="0" xfId="0" applyFont="1" applyAlignment="1">
      <alignment vertical="top"/>
    </xf>
    <xf numFmtId="0" fontId="13" fillId="0" borderId="0" xfId="0" applyFont="1" applyAlignment="1">
      <alignment horizontal="left" vertical="center" indent="1"/>
    </xf>
    <xf numFmtId="4" fontId="13" fillId="0" borderId="0" xfId="0" applyNumberFormat="1" applyFont="1" applyAlignment="1">
      <alignment vertical="top"/>
    </xf>
    <xf numFmtId="3" fontId="13" fillId="0" borderId="0" xfId="0" applyNumberFormat="1" applyFont="1" applyAlignment="1">
      <alignment vertical="top"/>
    </xf>
    <xf numFmtId="3" fontId="13" fillId="0" borderId="0" xfId="0" applyNumberFormat="1" applyFont="1" applyAlignment="1">
      <alignment horizontal="left" vertical="top"/>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indent="1"/>
    </xf>
    <xf numFmtId="4"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49" fontId="13" fillId="5" borderId="1" xfId="0" applyNumberFormat="1" applyFont="1" applyFill="1" applyBorder="1" applyAlignment="1">
      <alignment vertical="top"/>
    </xf>
    <xf numFmtId="0" fontId="13" fillId="5" borderId="1" xfId="0" applyFont="1" applyFill="1" applyBorder="1" applyAlignment="1">
      <alignment vertical="top"/>
    </xf>
    <xf numFmtId="0" fontId="13" fillId="5" borderId="1" xfId="0" applyFont="1" applyFill="1" applyBorder="1" applyAlignment="1">
      <alignment horizontal="left" vertical="center" indent="1"/>
    </xf>
    <xf numFmtId="3" fontId="13" fillId="0" borderId="1" xfId="0" applyNumberFormat="1" applyFont="1" applyBorder="1" applyAlignment="1">
      <alignment vertical="top"/>
    </xf>
    <xf numFmtId="0" fontId="13" fillId="0" borderId="1" xfId="0" applyFont="1" applyBorder="1" applyAlignment="1">
      <alignment vertical="top" wrapText="1"/>
    </xf>
    <xf numFmtId="0" fontId="15" fillId="0" borderId="1" xfId="0" applyFont="1" applyBorder="1" applyAlignment="1">
      <alignment vertical="top" wrapText="1"/>
    </xf>
    <xf numFmtId="0" fontId="13" fillId="0" borderId="1" xfId="0" applyFont="1" applyBorder="1" applyAlignment="1">
      <alignment horizontal="left" vertical="center" wrapText="1"/>
    </xf>
    <xf numFmtId="4" fontId="13" fillId="0" borderId="1" xfId="0" applyNumberFormat="1" applyFont="1" applyBorder="1" applyAlignment="1">
      <alignment vertical="top" wrapText="1"/>
    </xf>
    <xf numFmtId="3" fontId="13" fillId="0" borderId="1" xfId="0" applyNumberFormat="1" applyFont="1" applyBorder="1" applyAlignment="1">
      <alignment vertical="top" wrapText="1"/>
    </xf>
    <xf numFmtId="49" fontId="13" fillId="0" borderId="1" xfId="0" applyNumberFormat="1" applyFont="1" applyBorder="1" applyAlignment="1">
      <alignment vertical="top"/>
    </xf>
    <xf numFmtId="0" fontId="13" fillId="0" borderId="1" xfId="0" applyFont="1" applyBorder="1" applyAlignment="1">
      <alignment vertical="top"/>
    </xf>
    <xf numFmtId="0" fontId="13" fillId="0" borderId="1" xfId="0" applyFont="1" applyBorder="1" applyAlignment="1">
      <alignment horizontal="left" vertical="center" indent="1"/>
    </xf>
    <xf numFmtId="4" fontId="13" fillId="0" borderId="1" xfId="0" applyNumberFormat="1" applyFont="1" applyBorder="1" applyAlignment="1">
      <alignment vertical="top"/>
    </xf>
    <xf numFmtId="49" fontId="13" fillId="6" borderId="1" xfId="0" applyNumberFormat="1" applyFont="1" applyFill="1" applyBorder="1" applyAlignment="1">
      <alignment vertical="top"/>
    </xf>
    <xf numFmtId="0" fontId="13" fillId="6" borderId="1" xfId="0" applyFont="1" applyFill="1" applyBorder="1" applyAlignment="1">
      <alignment vertical="top"/>
    </xf>
    <xf numFmtId="0" fontId="13" fillId="6" borderId="1" xfId="0" applyFont="1" applyFill="1" applyBorder="1" applyAlignment="1">
      <alignment horizontal="left" vertical="center" indent="1"/>
    </xf>
    <xf numFmtId="4" fontId="13" fillId="6" borderId="1" xfId="0" applyNumberFormat="1" applyFont="1" applyFill="1" applyBorder="1" applyAlignment="1">
      <alignment vertical="top"/>
    </xf>
    <xf numFmtId="3" fontId="13" fillId="6" borderId="1" xfId="0" applyNumberFormat="1" applyFont="1" applyFill="1" applyBorder="1" applyAlignment="1">
      <alignment vertical="top"/>
    </xf>
    <xf numFmtId="49" fontId="13" fillId="7" borderId="1" xfId="0" applyNumberFormat="1" applyFont="1" applyFill="1" applyBorder="1" applyAlignment="1">
      <alignment vertical="top"/>
    </xf>
    <xf numFmtId="0" fontId="13" fillId="7" borderId="1" xfId="0" applyFont="1" applyFill="1" applyBorder="1" applyAlignment="1">
      <alignment vertical="top"/>
    </xf>
    <xf numFmtId="0" fontId="13" fillId="7" borderId="1" xfId="0" applyFont="1" applyFill="1" applyBorder="1" applyAlignment="1">
      <alignment horizontal="left" vertical="center" indent="1"/>
    </xf>
    <xf numFmtId="4" fontId="13" fillId="7" borderId="1" xfId="0" applyNumberFormat="1" applyFont="1" applyFill="1" applyBorder="1" applyAlignment="1">
      <alignment vertical="top"/>
    </xf>
    <xf numFmtId="3" fontId="13" fillId="7" borderId="1" xfId="0" applyNumberFormat="1" applyFont="1" applyFill="1" applyBorder="1" applyAlignment="1">
      <alignment vertical="top"/>
    </xf>
    <xf numFmtId="49" fontId="16" fillId="6" borderId="1" xfId="0" applyNumberFormat="1" applyFont="1" applyFill="1" applyBorder="1" applyAlignment="1">
      <alignment vertical="top"/>
    </xf>
    <xf numFmtId="0" fontId="16" fillId="6" borderId="1" xfId="0" applyFont="1" applyFill="1" applyBorder="1" applyAlignment="1">
      <alignment vertical="top"/>
    </xf>
    <xf numFmtId="0" fontId="16" fillId="6" borderId="1" xfId="0" applyFont="1" applyFill="1" applyBorder="1" applyAlignment="1">
      <alignment horizontal="left" vertical="center" indent="1"/>
    </xf>
    <xf numFmtId="4" fontId="16" fillId="6" borderId="1" xfId="0" applyNumberFormat="1" applyFont="1" applyFill="1" applyBorder="1" applyAlignment="1">
      <alignment vertical="top"/>
    </xf>
    <xf numFmtId="3" fontId="16" fillId="6" borderId="1" xfId="0" applyNumberFormat="1" applyFont="1" applyFill="1" applyBorder="1" applyAlignment="1">
      <alignment vertical="top"/>
    </xf>
    <xf numFmtId="3" fontId="13" fillId="5" borderId="1" xfId="0" applyNumberFormat="1" applyFont="1" applyFill="1" applyBorder="1" applyAlignment="1">
      <alignment vertical="top"/>
    </xf>
    <xf numFmtId="2" fontId="17" fillId="2" borderId="1" xfId="1" applyNumberFormat="1" applyFont="1" applyFill="1" applyBorder="1" applyAlignment="1">
      <alignment horizontal="left" vertical="top" wrapText="1"/>
    </xf>
    <xf numFmtId="0" fontId="13" fillId="0" borderId="11" xfId="0" applyFont="1" applyBorder="1" applyAlignment="1">
      <alignment vertical="top" wrapText="1"/>
    </xf>
    <xf numFmtId="2" fontId="18" fillId="2" borderId="11" xfId="1" applyNumberFormat="1" applyFont="1" applyFill="1" applyBorder="1" applyAlignment="1">
      <alignment horizontal="left" vertical="top" wrapText="1"/>
    </xf>
    <xf numFmtId="0" fontId="13" fillId="0" borderId="11" xfId="0" applyFont="1" applyBorder="1" applyAlignment="1">
      <alignment horizontal="left" vertical="center" wrapText="1"/>
    </xf>
    <xf numFmtId="4" fontId="13" fillId="0" borderId="11" xfId="0" applyNumberFormat="1" applyFont="1" applyBorder="1" applyAlignment="1">
      <alignment vertical="top" wrapText="1"/>
    </xf>
    <xf numFmtId="3" fontId="13" fillId="0" borderId="11" xfId="0" applyNumberFormat="1" applyFont="1" applyBorder="1" applyAlignment="1">
      <alignment vertical="top" wrapText="1"/>
    </xf>
    <xf numFmtId="0" fontId="11" fillId="0" borderId="1" xfId="0" applyFont="1" applyBorder="1" applyAlignment="1">
      <alignment horizontal="center" vertical="top"/>
    </xf>
    <xf numFmtId="0" fontId="19" fillId="0" borderId="15"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3" fontId="8" fillId="0" borderId="2" xfId="0" applyNumberFormat="1" applyFont="1" applyBorder="1"/>
    <xf numFmtId="3" fontId="8" fillId="0" borderId="10" xfId="0" applyNumberFormat="1" applyFont="1" applyBorder="1"/>
    <xf numFmtId="3" fontId="7" fillId="6" borderId="14" xfId="0" applyNumberFormat="1" applyFont="1" applyFill="1" applyBorder="1" applyAlignment="1">
      <alignment vertical="top"/>
    </xf>
    <xf numFmtId="49" fontId="9" fillId="5" borderId="1" xfId="0" applyNumberFormat="1" applyFont="1" applyFill="1" applyBorder="1" applyAlignment="1">
      <alignment vertical="top"/>
    </xf>
    <xf numFmtId="2" fontId="20" fillId="2" borderId="1" xfId="0" applyNumberFormat="1" applyFont="1" applyFill="1" applyBorder="1" applyAlignment="1">
      <alignment horizontal="left" vertical="top" wrapText="1"/>
    </xf>
    <xf numFmtId="0" fontId="9" fillId="5" borderId="1" xfId="0" applyFont="1" applyFill="1" applyBorder="1" applyAlignment="1">
      <alignment horizontal="left" vertical="center" indent="1"/>
    </xf>
    <xf numFmtId="0" fontId="9" fillId="5" borderId="1" xfId="0" applyFont="1" applyFill="1" applyBorder="1" applyAlignment="1">
      <alignment vertical="top"/>
    </xf>
    <xf numFmtId="3" fontId="9" fillId="5" borderId="1" xfId="0" applyNumberFormat="1" applyFont="1" applyFill="1" applyBorder="1" applyAlignment="1">
      <alignment vertical="top"/>
    </xf>
    <xf numFmtId="2" fontId="21" fillId="2" borderId="1" xfId="1" applyNumberFormat="1" applyFont="1" applyFill="1" applyBorder="1" applyAlignment="1">
      <alignment horizontal="left" vertical="top" wrapText="1"/>
    </xf>
    <xf numFmtId="3" fontId="0" fillId="0" borderId="0" xfId="0" applyNumberFormat="1"/>
    <xf numFmtId="4" fontId="10" fillId="5" borderId="1" xfId="0" applyNumberFormat="1" applyFont="1" applyFill="1" applyBorder="1" applyAlignment="1" applyProtection="1">
      <alignment vertical="top"/>
      <protection locked="0"/>
    </xf>
    <xf numFmtId="4" fontId="9" fillId="0" borderId="1" xfId="0" applyNumberFormat="1" applyFont="1" applyBorder="1" applyAlignment="1" applyProtection="1">
      <alignment vertical="top" wrapText="1"/>
      <protection locked="0"/>
    </xf>
    <xf numFmtId="4" fontId="10" fillId="0" borderId="1" xfId="0" applyNumberFormat="1" applyFont="1" applyBorder="1" applyAlignment="1" applyProtection="1">
      <alignment vertical="top"/>
      <protection locked="0"/>
    </xf>
    <xf numFmtId="4" fontId="9" fillId="5" borderId="1" xfId="0" applyNumberFormat="1" applyFont="1" applyFill="1" applyBorder="1" applyAlignment="1" applyProtection="1">
      <alignment vertical="top"/>
      <protection locked="0"/>
    </xf>
    <xf numFmtId="4" fontId="13" fillId="5" borderId="1" xfId="0" applyNumberFormat="1" applyFont="1" applyFill="1" applyBorder="1" applyAlignment="1" applyProtection="1">
      <alignment vertical="top"/>
      <protection locked="0"/>
    </xf>
    <xf numFmtId="4" fontId="13" fillId="0" borderId="1" xfId="0" applyNumberFormat="1" applyFont="1" applyBorder="1" applyAlignment="1" applyProtection="1">
      <alignment vertical="top"/>
      <protection locked="0"/>
    </xf>
    <xf numFmtId="4" fontId="10" fillId="0" borderId="1" xfId="0" applyNumberFormat="1" applyFont="1" applyBorder="1" applyAlignment="1">
      <alignment vertical="top"/>
    </xf>
  </cellXfs>
  <cellStyles count="12">
    <cellStyle name="Čárka 2" xfId="5" xr:uid="{00000000-0005-0000-0000-000000000000}"/>
    <cellStyle name="Čárka 2 2" xfId="9" xr:uid="{00000000-0005-0000-0000-000001000000}"/>
    <cellStyle name="Čárka 3" xfId="3" xr:uid="{00000000-0005-0000-0000-000002000000}"/>
    <cellStyle name="Normální" xfId="0" builtinId="0"/>
    <cellStyle name="Normální 2" xfId="2" xr:uid="{00000000-0005-0000-0000-000004000000}"/>
    <cellStyle name="Normální 2 2" xfId="7" xr:uid="{00000000-0005-0000-0000-000005000000}"/>
    <cellStyle name="Normální 2 3" xfId="4" xr:uid="{00000000-0005-0000-0000-000006000000}"/>
    <cellStyle name="Normální 3" xfId="1" xr:uid="{00000000-0005-0000-0000-000007000000}"/>
    <cellStyle name="Normální 4" xfId="6" xr:uid="{00000000-0005-0000-0000-000008000000}"/>
    <cellStyle name="Normální 4 2" xfId="10" xr:uid="{00000000-0005-0000-0000-000009000000}"/>
    <cellStyle name="Normální 5" xfId="8" xr:uid="{00000000-0005-0000-0000-00000A000000}"/>
    <cellStyle name="Normální 6"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view="pageBreakPreview" zoomScaleNormal="100" zoomScaleSheetLayoutView="100" workbookViewId="0">
      <selection activeCell="D6" sqref="D6"/>
    </sheetView>
  </sheetViews>
  <sheetFormatPr defaultRowHeight="15" x14ac:dyDescent="0.25"/>
  <cols>
    <col min="1" max="2" width="30.140625" customWidth="1"/>
    <col min="3" max="3" width="20" customWidth="1"/>
    <col min="4" max="4" width="21.85546875" customWidth="1"/>
  </cols>
  <sheetData>
    <row r="1" spans="1:6" x14ac:dyDescent="0.25">
      <c r="A1" s="7" t="s">
        <v>0</v>
      </c>
    </row>
    <row r="2" spans="1:6" x14ac:dyDescent="0.25">
      <c r="A2" s="66"/>
      <c r="D2" s="12">
        <v>43497</v>
      </c>
    </row>
    <row r="3" spans="1:6" x14ac:dyDescent="0.25">
      <c r="A3" s="66" t="s">
        <v>1</v>
      </c>
      <c r="D3" s="12"/>
    </row>
    <row r="4" spans="1:6" x14ac:dyDescent="0.25">
      <c r="A4" s="66" t="s">
        <v>259</v>
      </c>
      <c r="D4" s="12"/>
    </row>
    <row r="5" spans="1:6" x14ac:dyDescent="0.25">
      <c r="A5" s="66" t="s">
        <v>3</v>
      </c>
    </row>
    <row r="6" spans="1:6" ht="15.75" thickBot="1" x14ac:dyDescent="0.3"/>
    <row r="7" spans="1:6" x14ac:dyDescent="0.25">
      <c r="A7" s="13" t="s">
        <v>174</v>
      </c>
      <c r="B7" s="14" t="s">
        <v>175</v>
      </c>
      <c r="C7" s="14"/>
      <c r="D7" s="15" t="s">
        <v>176</v>
      </c>
    </row>
    <row r="8" spans="1:6" x14ac:dyDescent="0.25">
      <c r="A8" s="16" t="s">
        <v>177</v>
      </c>
      <c r="B8" s="17" t="s">
        <v>178</v>
      </c>
      <c r="C8" s="17"/>
      <c r="D8" s="115">
        <f>swb!F9</f>
        <v>0</v>
      </c>
    </row>
    <row r="9" spans="1:6" x14ac:dyDescent="0.25">
      <c r="A9" s="16" t="s">
        <v>179</v>
      </c>
      <c r="B9" s="17" t="s">
        <v>180</v>
      </c>
      <c r="C9" s="17"/>
      <c r="D9" s="115">
        <f>mzb!F9</f>
        <v>0</v>
      </c>
    </row>
    <row r="10" spans="1:6" x14ac:dyDescent="0.25">
      <c r="A10" s="18" t="s">
        <v>181</v>
      </c>
      <c r="B10" s="19" t="s">
        <v>265</v>
      </c>
      <c r="C10" s="19"/>
      <c r="D10" s="116">
        <f>brodítka!F9</f>
        <v>0</v>
      </c>
    </row>
    <row r="11" spans="1:6" x14ac:dyDescent="0.25">
      <c r="A11" s="18" t="s">
        <v>181</v>
      </c>
      <c r="B11" s="19" t="s">
        <v>182</v>
      </c>
      <c r="C11" s="19"/>
      <c r="D11" s="116">
        <f>brodítka!F11</f>
        <v>0</v>
      </c>
    </row>
    <row r="12" spans="1:6" x14ac:dyDescent="0.25">
      <c r="A12" s="18" t="s">
        <v>183</v>
      </c>
      <c r="B12" s="19" t="s">
        <v>182</v>
      </c>
      <c r="C12" s="19"/>
      <c r="D12" s="116">
        <f>brodítka!F13</f>
        <v>0</v>
      </c>
    </row>
    <row r="13" spans="1:6" ht="15.75" thickBot="1" x14ac:dyDescent="0.3">
      <c r="A13" s="18" t="s">
        <v>184</v>
      </c>
      <c r="B13" s="19"/>
      <c r="C13" s="19"/>
      <c r="D13" s="116">
        <f>brodítka!F15</f>
        <v>0</v>
      </c>
    </row>
    <row r="14" spans="1:6" ht="15.75" thickBot="1" x14ac:dyDescent="0.3">
      <c r="A14" s="41" t="s">
        <v>185</v>
      </c>
      <c r="B14" s="42"/>
      <c r="C14" s="42"/>
      <c r="D14" s="117">
        <f>SUM(D8:D13)</f>
        <v>0</v>
      </c>
      <c r="F14" s="124"/>
    </row>
    <row r="18" spans="1:1" x14ac:dyDescent="0.25">
      <c r="A18" s="2"/>
    </row>
    <row r="19" spans="1:1" x14ac:dyDescent="0.25">
      <c r="A19" s="66"/>
    </row>
    <row r="20" spans="1:1" x14ac:dyDescent="0.25">
      <c r="A20" s="66"/>
    </row>
    <row r="21" spans="1:1" x14ac:dyDescent="0.25">
      <c r="A21" s="66"/>
    </row>
    <row r="22" spans="1:1" x14ac:dyDescent="0.25">
      <c r="A22" s="66"/>
    </row>
  </sheetData>
  <sheetProtection password="CC81" sheet="1" objects="1" scenarios="1"/>
  <pageMargins left="0.7" right="0.7" top="0.78740157499999996" bottom="0.78740157499999996"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8"/>
  <sheetViews>
    <sheetView view="pageBreakPreview" zoomScale="72" zoomScaleNormal="100" zoomScaleSheetLayoutView="72" workbookViewId="0">
      <selection activeCell="E29" sqref="E29"/>
    </sheetView>
  </sheetViews>
  <sheetFormatPr defaultRowHeight="15" outlineLevelRow="1" x14ac:dyDescent="0.25"/>
  <cols>
    <col min="1" max="1" width="9.140625" style="2"/>
    <col min="2" max="2" width="92.42578125" style="2" customWidth="1"/>
    <col min="3" max="3" width="8.5703125" style="6" customWidth="1"/>
    <col min="4" max="4" width="9.140625" style="2"/>
    <col min="5" max="5" width="17.85546875" style="4" customWidth="1"/>
    <col min="6" max="7" width="18.140625" style="3" customWidth="1"/>
    <col min="8" max="9" width="9.140625" style="2"/>
  </cols>
  <sheetData>
    <row r="1" spans="1:9" x14ac:dyDescent="0.25">
      <c r="B1" s="7" t="s">
        <v>0</v>
      </c>
      <c r="C1" s="8"/>
      <c r="D1" s="2" t="s">
        <v>4</v>
      </c>
      <c r="E1" s="4" t="s">
        <v>5</v>
      </c>
      <c r="F1" s="3" t="s">
        <v>6</v>
      </c>
    </row>
    <row r="2" spans="1:9" x14ac:dyDescent="0.25">
      <c r="A2" s="66"/>
      <c r="B2" s="66"/>
      <c r="C2" s="67"/>
      <c r="D2" s="66"/>
      <c r="E2" s="68" t="s">
        <v>7</v>
      </c>
      <c r="F2" s="69" t="s">
        <v>8</v>
      </c>
    </row>
    <row r="3" spans="1:9" x14ac:dyDescent="0.25">
      <c r="A3" s="66"/>
      <c r="B3" s="66" t="s">
        <v>1</v>
      </c>
      <c r="C3" s="67"/>
      <c r="D3" s="66"/>
      <c r="E3" s="68" t="s">
        <v>9</v>
      </c>
      <c r="F3" s="69" t="s">
        <v>10</v>
      </c>
    </row>
    <row r="4" spans="1:9" x14ac:dyDescent="0.25">
      <c r="A4" s="66"/>
      <c r="B4" s="66" t="s">
        <v>2</v>
      </c>
      <c r="C4" s="67"/>
      <c r="D4" s="66"/>
      <c r="E4" s="68" t="s">
        <v>11</v>
      </c>
      <c r="F4" s="70">
        <v>330</v>
      </c>
    </row>
    <row r="5" spans="1:9" x14ac:dyDescent="0.25">
      <c r="A5" s="66"/>
      <c r="B5" s="66" t="s">
        <v>3</v>
      </c>
      <c r="C5" s="67"/>
      <c r="D5" s="66"/>
      <c r="E5" s="68" t="s">
        <v>12</v>
      </c>
      <c r="F5" s="70">
        <v>100</v>
      </c>
    </row>
    <row r="6" spans="1:9" s="1" customFormat="1" x14ac:dyDescent="0.25">
      <c r="A6" s="66"/>
      <c r="B6" s="66"/>
      <c r="C6" s="67"/>
      <c r="D6" s="66"/>
      <c r="E6" s="68"/>
      <c r="F6" s="69"/>
      <c r="G6" s="3"/>
      <c r="H6" s="2"/>
      <c r="I6" s="2"/>
    </row>
    <row r="7" spans="1:9" x14ac:dyDescent="0.25">
      <c r="A7" s="66"/>
      <c r="B7" s="66"/>
      <c r="C7" s="67"/>
      <c r="D7" s="66"/>
      <c r="E7" s="68"/>
      <c r="F7" s="69"/>
    </row>
    <row r="8" spans="1:9" s="5" customFormat="1" ht="21" x14ac:dyDescent="0.25">
      <c r="A8" s="71" t="s">
        <v>13</v>
      </c>
      <c r="B8" s="72" t="s">
        <v>14</v>
      </c>
      <c r="C8" s="73" t="s">
        <v>15</v>
      </c>
      <c r="D8" s="72" t="s">
        <v>16</v>
      </c>
      <c r="E8" s="74" t="s">
        <v>17</v>
      </c>
      <c r="F8" s="75" t="s">
        <v>18</v>
      </c>
      <c r="G8" s="9"/>
    </row>
    <row r="9" spans="1:9" x14ac:dyDescent="0.25">
      <c r="A9" s="89" t="s">
        <v>19</v>
      </c>
      <c r="B9" s="90" t="s">
        <v>20</v>
      </c>
      <c r="C9" s="91" t="s">
        <v>21</v>
      </c>
      <c r="D9" s="90"/>
      <c r="E9" s="92"/>
      <c r="F9" s="93">
        <f>F10+F15+F20+F37</f>
        <v>0</v>
      </c>
    </row>
    <row r="10" spans="1:9" x14ac:dyDescent="0.25">
      <c r="A10" s="94">
        <v>1</v>
      </c>
      <c r="B10" s="95" t="s">
        <v>22</v>
      </c>
      <c r="C10" s="96" t="s">
        <v>21</v>
      </c>
      <c r="D10" s="95"/>
      <c r="E10" s="97"/>
      <c r="F10" s="98">
        <f>F11+F13</f>
        <v>0</v>
      </c>
    </row>
    <row r="11" spans="1:9" x14ac:dyDescent="0.25">
      <c r="A11" s="76" t="s">
        <v>23</v>
      </c>
      <c r="B11" s="77" t="s">
        <v>200</v>
      </c>
      <c r="C11" s="78" t="s">
        <v>24</v>
      </c>
      <c r="D11" s="77">
        <v>1</v>
      </c>
      <c r="E11" s="129"/>
      <c r="F11" s="79">
        <f>ROUND(D11*E11,0)</f>
        <v>0</v>
      </c>
    </row>
    <row r="12" spans="1:9" s="1" customFormat="1" ht="135.75" customHeight="1" outlineLevel="1" x14ac:dyDescent="0.25">
      <c r="A12" s="80"/>
      <c r="B12" s="112" t="s">
        <v>276</v>
      </c>
      <c r="C12" s="82"/>
      <c r="D12" s="80"/>
      <c r="E12" s="83"/>
      <c r="F12" s="84"/>
      <c r="G12" s="11"/>
      <c r="H12" s="10"/>
      <c r="I12" s="10"/>
    </row>
    <row r="13" spans="1:9" x14ac:dyDescent="0.25">
      <c r="A13" s="76" t="s">
        <v>25</v>
      </c>
      <c r="B13" s="77" t="s">
        <v>186</v>
      </c>
      <c r="C13" s="78" t="s">
        <v>26</v>
      </c>
      <c r="D13" s="77">
        <v>307.5</v>
      </c>
      <c r="E13" s="129"/>
      <c r="F13" s="79">
        <f>ROUND(D13*E13,0)</f>
        <v>0</v>
      </c>
    </row>
    <row r="14" spans="1:9" s="1" customFormat="1" ht="61.5" customHeight="1" outlineLevel="1" x14ac:dyDescent="0.25">
      <c r="A14" s="80"/>
      <c r="B14" s="81" t="s">
        <v>242</v>
      </c>
      <c r="C14" s="82"/>
      <c r="D14" s="80"/>
      <c r="E14" s="83"/>
      <c r="F14" s="84"/>
      <c r="G14" s="11"/>
      <c r="H14" s="10"/>
      <c r="I14" s="10"/>
    </row>
    <row r="15" spans="1:9" ht="15" customHeight="1" x14ac:dyDescent="0.25">
      <c r="A15" s="94">
        <v>2</v>
      </c>
      <c r="B15" s="95" t="s">
        <v>27</v>
      </c>
      <c r="C15" s="96" t="s">
        <v>21</v>
      </c>
      <c r="D15" s="95"/>
      <c r="E15" s="97"/>
      <c r="F15" s="98">
        <f>F16+F18</f>
        <v>0</v>
      </c>
    </row>
    <row r="16" spans="1:9" ht="15" customHeight="1" x14ac:dyDescent="0.25">
      <c r="A16" s="85" t="s">
        <v>28</v>
      </c>
      <c r="B16" s="86" t="s">
        <v>201</v>
      </c>
      <c r="C16" s="87" t="s">
        <v>29</v>
      </c>
      <c r="D16" s="86">
        <v>4</v>
      </c>
      <c r="E16" s="130"/>
      <c r="F16" s="79">
        <f>ROUND(D16*E16,0)</f>
        <v>0</v>
      </c>
    </row>
    <row r="17" spans="1:9" s="1" customFormat="1" ht="39" customHeight="1" outlineLevel="1" x14ac:dyDescent="0.25">
      <c r="A17" s="80"/>
      <c r="B17" s="81" t="s">
        <v>243</v>
      </c>
      <c r="C17" s="82"/>
      <c r="D17" s="80"/>
      <c r="E17" s="83"/>
      <c r="F17" s="84"/>
      <c r="G17" s="11"/>
      <c r="H17" s="10"/>
      <c r="I17" s="10"/>
    </row>
    <row r="18" spans="1:9" ht="15" customHeight="1" x14ac:dyDescent="0.25">
      <c r="A18" s="85" t="s">
        <v>30</v>
      </c>
      <c r="B18" s="86" t="s">
        <v>31</v>
      </c>
      <c r="C18" s="87" t="s">
        <v>32</v>
      </c>
      <c r="D18" s="86">
        <v>4</v>
      </c>
      <c r="E18" s="130"/>
      <c r="F18" s="79">
        <f>ROUND(D18*E18,0)</f>
        <v>0</v>
      </c>
    </row>
    <row r="19" spans="1:9" s="1" customFormat="1" ht="36" outlineLevel="1" x14ac:dyDescent="0.25">
      <c r="A19" s="80"/>
      <c r="B19" s="81" t="s">
        <v>33</v>
      </c>
      <c r="C19" s="82"/>
      <c r="D19" s="80"/>
      <c r="E19" s="83"/>
      <c r="F19" s="84"/>
      <c r="G19" s="11"/>
      <c r="H19" s="10"/>
      <c r="I19" s="10"/>
    </row>
    <row r="20" spans="1:9" ht="15" customHeight="1" x14ac:dyDescent="0.25">
      <c r="A20" s="94">
        <v>3</v>
      </c>
      <c r="B20" s="95" t="s">
        <v>34</v>
      </c>
      <c r="C20" s="96" t="s">
        <v>21</v>
      </c>
      <c r="D20" s="95"/>
      <c r="E20" s="97"/>
      <c r="F20" s="98">
        <f>F21+F23+F25+F27+F29+F31+F33+F35</f>
        <v>0</v>
      </c>
    </row>
    <row r="21" spans="1:9" s="1" customFormat="1" ht="15" customHeight="1" x14ac:dyDescent="0.25">
      <c r="A21" s="85" t="s">
        <v>35</v>
      </c>
      <c r="B21" s="86" t="s">
        <v>36</v>
      </c>
      <c r="C21" s="87" t="s">
        <v>37</v>
      </c>
      <c r="D21" s="86">
        <v>50</v>
      </c>
      <c r="E21" s="130"/>
      <c r="F21" s="79">
        <f>ROUND(D21*E21,0)</f>
        <v>0</v>
      </c>
      <c r="G21" s="3"/>
      <c r="H21" s="2"/>
      <c r="I21" s="2"/>
    </row>
    <row r="22" spans="1:9" s="1" customFormat="1" ht="162.75" customHeight="1" outlineLevel="1" x14ac:dyDescent="0.25">
      <c r="A22" s="80"/>
      <c r="B22" s="81" t="s">
        <v>38</v>
      </c>
      <c r="C22" s="82"/>
      <c r="D22" s="80"/>
      <c r="E22" s="83"/>
      <c r="F22" s="84"/>
      <c r="G22" s="11"/>
      <c r="H22" s="10"/>
      <c r="I22" s="10"/>
    </row>
    <row r="23" spans="1:9" ht="15" customHeight="1" x14ac:dyDescent="0.25">
      <c r="A23" s="85" t="s">
        <v>39</v>
      </c>
      <c r="B23" s="86" t="s">
        <v>40</v>
      </c>
      <c r="C23" s="87" t="s">
        <v>29</v>
      </c>
      <c r="D23" s="86">
        <v>6</v>
      </c>
      <c r="E23" s="130"/>
      <c r="F23" s="79">
        <f>ROUND(D23*E23,0)</f>
        <v>0</v>
      </c>
    </row>
    <row r="24" spans="1:9" s="1" customFormat="1" ht="120" customHeight="1" outlineLevel="1" x14ac:dyDescent="0.25">
      <c r="A24" s="80"/>
      <c r="B24" s="81" t="s">
        <v>41</v>
      </c>
      <c r="C24" s="82"/>
      <c r="D24" s="80"/>
      <c r="E24" s="83"/>
      <c r="F24" s="84"/>
      <c r="G24" s="11"/>
      <c r="H24" s="10"/>
      <c r="I24" s="10"/>
    </row>
    <row r="25" spans="1:9" ht="15" customHeight="1" x14ac:dyDescent="0.25">
      <c r="A25" s="85" t="s">
        <v>42</v>
      </c>
      <c r="B25" s="86" t="s">
        <v>202</v>
      </c>
      <c r="C25" s="87" t="s">
        <v>29</v>
      </c>
      <c r="D25" s="86">
        <v>4</v>
      </c>
      <c r="E25" s="130"/>
      <c r="F25" s="79">
        <f>ROUND(D25*E25,0)</f>
        <v>0</v>
      </c>
    </row>
    <row r="26" spans="1:9" s="1" customFormat="1" ht="48" outlineLevel="1" x14ac:dyDescent="0.25">
      <c r="A26" s="80"/>
      <c r="B26" s="81" t="s">
        <v>244</v>
      </c>
      <c r="C26" s="82"/>
      <c r="D26" s="80"/>
      <c r="E26" s="83"/>
      <c r="F26" s="84"/>
      <c r="G26" s="11"/>
      <c r="H26" s="10"/>
      <c r="I26" s="10"/>
    </row>
    <row r="27" spans="1:9" x14ac:dyDescent="0.25">
      <c r="A27" s="85" t="s">
        <v>44</v>
      </c>
      <c r="B27" s="86" t="s">
        <v>45</v>
      </c>
      <c r="C27" s="87" t="s">
        <v>29</v>
      </c>
      <c r="D27" s="86">
        <v>4</v>
      </c>
      <c r="E27" s="130"/>
      <c r="F27" s="79">
        <f>ROUND(D27*E27,0)</f>
        <v>0</v>
      </c>
    </row>
    <row r="28" spans="1:9" s="1" customFormat="1" ht="24" outlineLevel="1" x14ac:dyDescent="0.25">
      <c r="A28" s="80"/>
      <c r="B28" s="81" t="s">
        <v>245</v>
      </c>
      <c r="C28" s="82"/>
      <c r="D28" s="80"/>
      <c r="E28" s="83"/>
      <c r="F28" s="84"/>
      <c r="G28" s="11"/>
      <c r="H28" s="10"/>
      <c r="I28" s="10"/>
    </row>
    <row r="29" spans="1:9" x14ac:dyDescent="0.25">
      <c r="A29" s="85" t="s">
        <v>47</v>
      </c>
      <c r="B29" s="86" t="s">
        <v>48</v>
      </c>
      <c r="C29" s="87" t="s">
        <v>29</v>
      </c>
      <c r="D29" s="86">
        <v>8</v>
      </c>
      <c r="E29" s="130"/>
      <c r="F29" s="79">
        <f>ROUND(D29*E29,0)</f>
        <v>0</v>
      </c>
    </row>
    <row r="30" spans="1:9" s="1" customFormat="1" ht="24" outlineLevel="1" x14ac:dyDescent="0.25">
      <c r="A30" s="80"/>
      <c r="B30" s="81" t="s">
        <v>49</v>
      </c>
      <c r="C30" s="82"/>
      <c r="D30" s="80"/>
      <c r="E30" s="83"/>
      <c r="F30" s="84"/>
      <c r="G30" s="11"/>
      <c r="H30" s="10"/>
      <c r="I30" s="10"/>
    </row>
    <row r="31" spans="1:9" x14ac:dyDescent="0.25">
      <c r="A31" s="85" t="s">
        <v>50</v>
      </c>
      <c r="B31" s="86" t="s">
        <v>203</v>
      </c>
      <c r="C31" s="87" t="s">
        <v>29</v>
      </c>
      <c r="D31" s="86">
        <v>1</v>
      </c>
      <c r="E31" s="130"/>
      <c r="F31" s="79">
        <f>ROUND(D31*E31,0)</f>
        <v>0</v>
      </c>
    </row>
    <row r="32" spans="1:9" s="1" customFormat="1" ht="134.25" customHeight="1" outlineLevel="1" x14ac:dyDescent="0.25">
      <c r="A32" s="80"/>
      <c r="B32" s="81" t="s">
        <v>226</v>
      </c>
      <c r="C32" s="82"/>
      <c r="D32" s="80"/>
      <c r="E32" s="83"/>
      <c r="F32" s="84"/>
      <c r="G32" s="11"/>
      <c r="H32" s="10"/>
      <c r="I32" s="10"/>
    </row>
    <row r="33" spans="1:9" s="1" customFormat="1" x14ac:dyDescent="0.25">
      <c r="A33" s="85" t="s">
        <v>51</v>
      </c>
      <c r="B33" s="86" t="s">
        <v>204</v>
      </c>
      <c r="C33" s="87" t="s">
        <v>29</v>
      </c>
      <c r="D33" s="86">
        <v>1</v>
      </c>
      <c r="E33" s="130"/>
      <c r="F33" s="79">
        <f>ROUND(D33*E33,0)</f>
        <v>0</v>
      </c>
      <c r="G33" s="3"/>
      <c r="H33" s="2"/>
      <c r="I33" s="2"/>
    </row>
    <row r="34" spans="1:9" s="1" customFormat="1" ht="57" customHeight="1" outlineLevel="1" x14ac:dyDescent="0.25">
      <c r="A34" s="80"/>
      <c r="B34" s="81" t="s">
        <v>246</v>
      </c>
      <c r="C34" s="82"/>
      <c r="D34" s="80"/>
      <c r="E34" s="83"/>
      <c r="F34" s="84"/>
      <c r="G34" s="11"/>
      <c r="H34" s="10"/>
      <c r="I34" s="10"/>
    </row>
    <row r="35" spans="1:9" x14ac:dyDescent="0.25">
      <c r="A35" s="85" t="s">
        <v>52</v>
      </c>
      <c r="B35" s="86" t="s">
        <v>187</v>
      </c>
      <c r="C35" s="87" t="s">
        <v>24</v>
      </c>
      <c r="D35" s="86">
        <v>1</v>
      </c>
      <c r="E35" s="130"/>
      <c r="F35" s="79">
        <f>ROUND(D35*E35,0)</f>
        <v>0</v>
      </c>
    </row>
    <row r="36" spans="1:9" s="1" customFormat="1" outlineLevel="1" x14ac:dyDescent="0.25">
      <c r="A36" s="80"/>
      <c r="B36" s="81" t="s">
        <v>53</v>
      </c>
      <c r="C36" s="82"/>
      <c r="D36" s="80"/>
      <c r="E36" s="83"/>
      <c r="F36" s="84"/>
      <c r="G36" s="11"/>
      <c r="H36" s="10"/>
      <c r="I36" s="10"/>
    </row>
    <row r="37" spans="1:9" x14ac:dyDescent="0.25">
      <c r="A37" s="94">
        <v>4</v>
      </c>
      <c r="B37" s="95" t="s">
        <v>58</v>
      </c>
      <c r="C37" s="96" t="s">
        <v>21</v>
      </c>
      <c r="D37" s="95"/>
      <c r="E37" s="97"/>
      <c r="F37" s="98">
        <f>F38+F40+F42+F44+F46+F48+F50+F52+F54+F56</f>
        <v>0</v>
      </c>
    </row>
    <row r="38" spans="1:9" x14ac:dyDescent="0.25">
      <c r="A38" s="85" t="s">
        <v>59</v>
      </c>
      <c r="B38" s="86" t="s">
        <v>60</v>
      </c>
      <c r="C38" s="87" t="s">
        <v>29</v>
      </c>
      <c r="D38" s="86">
        <v>6</v>
      </c>
      <c r="E38" s="130"/>
      <c r="F38" s="79">
        <f>ROUND(D38*E38,0)</f>
        <v>0</v>
      </c>
    </row>
    <row r="39" spans="1:9" s="1" customFormat="1" ht="150.75" customHeight="1" outlineLevel="1" x14ac:dyDescent="0.25">
      <c r="A39" s="80"/>
      <c r="B39" s="81" t="s">
        <v>247</v>
      </c>
      <c r="C39" s="82"/>
      <c r="D39" s="80"/>
      <c r="E39" s="83"/>
      <c r="F39" s="84"/>
      <c r="G39" s="11"/>
      <c r="H39" s="10"/>
      <c r="I39" s="10"/>
    </row>
    <row r="40" spans="1:9" x14ac:dyDescent="0.25">
      <c r="A40" s="85" t="s">
        <v>61</v>
      </c>
      <c r="B40" s="86" t="s">
        <v>62</v>
      </c>
      <c r="C40" s="87" t="s">
        <v>29</v>
      </c>
      <c r="D40" s="86">
        <v>5</v>
      </c>
      <c r="E40" s="130"/>
      <c r="F40" s="79">
        <f>ROUND(D40*E40,0)</f>
        <v>0</v>
      </c>
    </row>
    <row r="41" spans="1:9" s="1" customFormat="1" ht="117" customHeight="1" outlineLevel="1" x14ac:dyDescent="0.25">
      <c r="A41" s="80"/>
      <c r="B41" s="81" t="s">
        <v>241</v>
      </c>
      <c r="C41" s="82"/>
      <c r="D41" s="80"/>
      <c r="E41" s="83"/>
      <c r="F41" s="84"/>
      <c r="G41" s="11"/>
      <c r="H41" s="10"/>
      <c r="I41" s="10"/>
    </row>
    <row r="42" spans="1:9" x14ac:dyDescent="0.25">
      <c r="A42" s="85" t="s">
        <v>63</v>
      </c>
      <c r="B42" s="86" t="s">
        <v>64</v>
      </c>
      <c r="C42" s="87" t="s">
        <v>29</v>
      </c>
      <c r="D42" s="86">
        <v>6</v>
      </c>
      <c r="E42" s="130"/>
      <c r="F42" s="79">
        <f>ROUND(D42*E42,0)</f>
        <v>0</v>
      </c>
    </row>
    <row r="43" spans="1:9" s="1" customFormat="1" ht="27" customHeight="1" outlineLevel="1" x14ac:dyDescent="0.25">
      <c r="A43" s="80"/>
      <c r="B43" s="81" t="s">
        <v>65</v>
      </c>
      <c r="C43" s="82"/>
      <c r="D43" s="80"/>
      <c r="E43" s="83"/>
      <c r="F43" s="84"/>
      <c r="G43" s="11"/>
      <c r="H43" s="10"/>
      <c r="I43" s="10"/>
    </row>
    <row r="44" spans="1:9" x14ac:dyDescent="0.25">
      <c r="A44" s="85" t="s">
        <v>66</v>
      </c>
      <c r="B44" s="86" t="s">
        <v>67</v>
      </c>
      <c r="C44" s="87" t="s">
        <v>29</v>
      </c>
      <c r="D44" s="86">
        <v>6</v>
      </c>
      <c r="E44" s="130"/>
      <c r="F44" s="79">
        <f>ROUND(D44*E44,0)</f>
        <v>0</v>
      </c>
    </row>
    <row r="45" spans="1:9" s="1" customFormat="1" ht="27" customHeight="1" outlineLevel="1" x14ac:dyDescent="0.25">
      <c r="A45" s="80"/>
      <c r="B45" s="81" t="s">
        <v>68</v>
      </c>
      <c r="C45" s="82"/>
      <c r="D45" s="80"/>
      <c r="E45" s="83"/>
      <c r="F45" s="84"/>
      <c r="G45" s="11"/>
      <c r="H45" s="10"/>
      <c r="I45" s="10"/>
    </row>
    <row r="46" spans="1:9" x14ac:dyDescent="0.25">
      <c r="A46" s="85" t="s">
        <v>69</v>
      </c>
      <c r="B46" s="86" t="s">
        <v>70</v>
      </c>
      <c r="C46" s="87" t="s">
        <v>29</v>
      </c>
      <c r="D46" s="86">
        <v>6</v>
      </c>
      <c r="E46" s="130"/>
      <c r="F46" s="79">
        <f>ROUND(D46*E46,0)</f>
        <v>0</v>
      </c>
    </row>
    <row r="47" spans="1:9" s="1" customFormat="1" ht="30" customHeight="1" outlineLevel="1" x14ac:dyDescent="0.25">
      <c r="A47" s="80"/>
      <c r="B47" s="81" t="s">
        <v>71</v>
      </c>
      <c r="C47" s="82"/>
      <c r="D47" s="80"/>
      <c r="E47" s="83"/>
      <c r="F47" s="84"/>
      <c r="G47" s="11"/>
      <c r="H47" s="10"/>
      <c r="I47" s="10"/>
    </row>
    <row r="48" spans="1:9" x14ac:dyDescent="0.25">
      <c r="A48" s="85" t="s">
        <v>72</v>
      </c>
      <c r="B48" s="86" t="s">
        <v>73</v>
      </c>
      <c r="C48" s="87" t="s">
        <v>37</v>
      </c>
      <c r="D48" s="86">
        <v>125</v>
      </c>
      <c r="E48" s="130"/>
      <c r="F48" s="79">
        <f>ROUND(D48*E48,0)</f>
        <v>0</v>
      </c>
    </row>
    <row r="49" spans="1:9" s="1" customFormat="1" ht="70.5" customHeight="1" outlineLevel="1" x14ac:dyDescent="0.25">
      <c r="A49" s="80"/>
      <c r="B49" s="81" t="s">
        <v>74</v>
      </c>
      <c r="C49" s="82"/>
      <c r="D49" s="80"/>
      <c r="E49" s="83"/>
      <c r="F49" s="84"/>
      <c r="G49" s="11"/>
      <c r="H49" s="10"/>
      <c r="I49" s="10"/>
    </row>
    <row r="50" spans="1:9" x14ac:dyDescent="0.25">
      <c r="A50" s="85" t="s">
        <v>75</v>
      </c>
      <c r="B50" s="86" t="s">
        <v>76</v>
      </c>
      <c r="C50" s="87" t="s">
        <v>37</v>
      </c>
      <c r="D50" s="86">
        <v>63</v>
      </c>
      <c r="E50" s="130"/>
      <c r="F50" s="79">
        <f>ROUND(D50*E50,0)</f>
        <v>0</v>
      </c>
    </row>
    <row r="51" spans="1:9" s="1" customFormat="1" ht="119.25" customHeight="1" outlineLevel="1" x14ac:dyDescent="0.25">
      <c r="A51" s="80"/>
      <c r="B51" s="81" t="s">
        <v>77</v>
      </c>
      <c r="C51" s="82"/>
      <c r="D51" s="80"/>
      <c r="E51" s="83"/>
      <c r="F51" s="84"/>
      <c r="G51" s="11"/>
      <c r="H51" s="10"/>
      <c r="I51" s="10"/>
    </row>
    <row r="52" spans="1:9" x14ac:dyDescent="0.25">
      <c r="A52" s="85" t="s">
        <v>78</v>
      </c>
      <c r="B52" s="86" t="s">
        <v>79</v>
      </c>
      <c r="C52" s="87" t="s">
        <v>29</v>
      </c>
      <c r="D52" s="86">
        <v>2</v>
      </c>
      <c r="E52" s="130"/>
      <c r="F52" s="79">
        <f>ROUND(D52*E52,0)</f>
        <v>0</v>
      </c>
    </row>
    <row r="53" spans="1:9" s="1" customFormat="1" ht="133.5" customHeight="1" outlineLevel="1" x14ac:dyDescent="0.25">
      <c r="A53" s="80"/>
      <c r="B53" s="81" t="s">
        <v>80</v>
      </c>
      <c r="C53" s="82"/>
      <c r="D53" s="80"/>
      <c r="E53" s="83"/>
      <c r="F53" s="84"/>
      <c r="G53" s="11"/>
      <c r="H53" s="10"/>
      <c r="I53" s="10"/>
    </row>
    <row r="54" spans="1:9" x14ac:dyDescent="0.25">
      <c r="A54" s="85" t="s">
        <v>81</v>
      </c>
      <c r="B54" s="86" t="s">
        <v>82</v>
      </c>
      <c r="C54" s="87" t="s">
        <v>29</v>
      </c>
      <c r="D54" s="86">
        <v>8</v>
      </c>
      <c r="E54" s="130"/>
      <c r="F54" s="79">
        <f>ROUND(D54*E54,0)</f>
        <v>0</v>
      </c>
    </row>
    <row r="55" spans="1:9" s="1" customFormat="1" ht="45" customHeight="1" outlineLevel="1" x14ac:dyDescent="0.25">
      <c r="A55" s="80"/>
      <c r="B55" s="81" t="s">
        <v>83</v>
      </c>
      <c r="C55" s="82"/>
      <c r="D55" s="80"/>
      <c r="E55" s="83"/>
      <c r="F55" s="79"/>
      <c r="G55" s="11"/>
      <c r="H55" s="10"/>
      <c r="I55" s="10"/>
    </row>
    <row r="56" spans="1:9" s="1" customFormat="1" x14ac:dyDescent="0.25">
      <c r="A56" s="85" t="s">
        <v>188</v>
      </c>
      <c r="B56" s="86" t="s">
        <v>258</v>
      </c>
      <c r="C56" s="87" t="s">
        <v>29</v>
      </c>
      <c r="D56" s="86">
        <v>1</v>
      </c>
      <c r="E56" s="130"/>
      <c r="F56" s="79">
        <f t="shared" ref="F56" si="0">ROUND(D56*E56,0)</f>
        <v>0</v>
      </c>
      <c r="G56" s="11"/>
      <c r="H56" s="10"/>
      <c r="I56" s="10"/>
    </row>
    <row r="57" spans="1:9" s="1" customFormat="1" ht="119.25" customHeight="1" outlineLevel="1" x14ac:dyDescent="0.25">
      <c r="A57" s="85"/>
      <c r="B57" s="114" t="s">
        <v>257</v>
      </c>
      <c r="C57" s="87"/>
      <c r="D57" s="86"/>
      <c r="E57" s="88"/>
      <c r="F57" s="79"/>
      <c r="G57" s="11"/>
      <c r="H57" s="10"/>
      <c r="I57" s="10"/>
    </row>
    <row r="58" spans="1:9" x14ac:dyDescent="0.25">
      <c r="A58" s="99"/>
      <c r="B58" s="100" t="s">
        <v>20</v>
      </c>
      <c r="C58" s="101" t="s">
        <v>21</v>
      </c>
      <c r="D58" s="100"/>
      <c r="E58" s="102"/>
      <c r="F58" s="103">
        <f>F9</f>
        <v>0</v>
      </c>
    </row>
  </sheetData>
  <sheetProtection password="CC81" sheet="1" objects="1" scenarios="1"/>
  <pageMargins left="0.70866141732283472" right="0.70866141732283472" top="0.78740157480314965" bottom="0.78740157480314965" header="0.31496062992125984" footer="0.31496062992125984"/>
  <pageSetup paperSize="9" scale="56" fitToHeight="0"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45"/>
  <sheetViews>
    <sheetView tabSelected="1" view="pageBreakPreview" topLeftCell="A10" zoomScale="77" zoomScaleNormal="100" zoomScaleSheetLayoutView="77" workbookViewId="0">
      <selection activeCell="F63" sqref="F63"/>
    </sheetView>
  </sheetViews>
  <sheetFormatPr defaultRowHeight="15" outlineLevelRow="1" x14ac:dyDescent="0.25"/>
  <cols>
    <col min="1" max="1" width="9.140625" style="2"/>
    <col min="2" max="2" width="92.42578125" style="2" customWidth="1"/>
    <col min="3" max="3" width="8.5703125" style="6" customWidth="1"/>
    <col min="4" max="4" width="9.140625" style="2"/>
    <col min="5" max="5" width="17.85546875" style="4" customWidth="1"/>
    <col min="6" max="7" width="18.140625" style="3" customWidth="1"/>
    <col min="8" max="9" width="9.140625" style="2"/>
  </cols>
  <sheetData>
    <row r="1" spans="1:9" x14ac:dyDescent="0.25">
      <c r="A1" s="20"/>
      <c r="B1" s="43" t="s">
        <v>0</v>
      </c>
      <c r="C1" s="44"/>
      <c r="D1" s="20" t="s">
        <v>4</v>
      </c>
      <c r="E1" s="45" t="s">
        <v>5</v>
      </c>
      <c r="F1" s="46" t="s">
        <v>95</v>
      </c>
    </row>
    <row r="2" spans="1:9" x14ac:dyDescent="0.25">
      <c r="A2" s="20"/>
      <c r="B2" s="43"/>
      <c r="C2" s="44"/>
      <c r="D2" s="20"/>
      <c r="E2" s="45" t="s">
        <v>7</v>
      </c>
      <c r="F2" s="46" t="s">
        <v>96</v>
      </c>
    </row>
    <row r="3" spans="1:9" x14ac:dyDescent="0.25">
      <c r="A3" s="20"/>
      <c r="B3" s="43" t="s">
        <v>1</v>
      </c>
      <c r="C3" s="44"/>
      <c r="D3" s="20"/>
      <c r="E3" s="45" t="s">
        <v>9</v>
      </c>
      <c r="F3" s="46" t="s">
        <v>97</v>
      </c>
    </row>
    <row r="4" spans="1:9" x14ac:dyDescent="0.25">
      <c r="A4" s="20"/>
      <c r="B4" s="43" t="s">
        <v>94</v>
      </c>
      <c r="C4" s="44"/>
      <c r="D4" s="20"/>
      <c r="E4" s="45" t="s">
        <v>11</v>
      </c>
      <c r="F4" s="47">
        <v>330</v>
      </c>
    </row>
    <row r="5" spans="1:9" x14ac:dyDescent="0.25">
      <c r="A5" s="20"/>
      <c r="B5" s="43" t="s">
        <v>3</v>
      </c>
      <c r="C5" s="44"/>
      <c r="D5" s="20"/>
      <c r="E5" s="45" t="s">
        <v>12</v>
      </c>
      <c r="F5" s="47">
        <v>100</v>
      </c>
    </row>
    <row r="6" spans="1:9" s="1" customFormat="1" x14ac:dyDescent="0.25">
      <c r="A6" s="20"/>
      <c r="B6" s="43"/>
      <c r="C6" s="44"/>
      <c r="D6" s="20"/>
      <c r="E6" s="45"/>
      <c r="F6" s="46"/>
      <c r="G6" s="3"/>
      <c r="H6" s="2"/>
      <c r="I6" s="2"/>
    </row>
    <row r="7" spans="1:9" x14ac:dyDescent="0.25">
      <c r="A7" s="20"/>
      <c r="B7" s="20"/>
      <c r="C7" s="48"/>
      <c r="D7" s="20"/>
      <c r="E7" s="45"/>
      <c r="F7" s="46"/>
    </row>
    <row r="8" spans="1:9" s="5" customFormat="1" ht="22.5" x14ac:dyDescent="0.25">
      <c r="A8" s="49" t="s">
        <v>13</v>
      </c>
      <c r="B8" s="111" t="s">
        <v>14</v>
      </c>
      <c r="C8" s="51" t="s">
        <v>15</v>
      </c>
      <c r="D8" s="50" t="s">
        <v>16</v>
      </c>
      <c r="E8" s="52" t="s">
        <v>17</v>
      </c>
      <c r="F8" s="53" t="s">
        <v>18</v>
      </c>
      <c r="G8" s="9"/>
    </row>
    <row r="9" spans="1:9" x14ac:dyDescent="0.25">
      <c r="A9" s="89" t="s">
        <v>19</v>
      </c>
      <c r="B9" s="90" t="s">
        <v>20</v>
      </c>
      <c r="C9" s="91" t="s">
        <v>21</v>
      </c>
      <c r="D9" s="90"/>
      <c r="E9" s="92"/>
      <c r="F9" s="93">
        <f>F10+F15+F68+F91+F106</f>
        <v>0</v>
      </c>
    </row>
    <row r="10" spans="1:9" x14ac:dyDescent="0.25">
      <c r="A10" s="94">
        <v>1</v>
      </c>
      <c r="B10" s="95" t="s">
        <v>22</v>
      </c>
      <c r="C10" s="96" t="s">
        <v>21</v>
      </c>
      <c r="D10" s="95"/>
      <c r="E10" s="97"/>
      <c r="F10" s="98">
        <f>F11+F13</f>
        <v>0</v>
      </c>
    </row>
    <row r="11" spans="1:9" x14ac:dyDescent="0.25">
      <c r="A11" s="54" t="s">
        <v>23</v>
      </c>
      <c r="B11" s="55" t="s">
        <v>200</v>
      </c>
      <c r="C11" s="56" t="s">
        <v>24</v>
      </c>
      <c r="D11" s="55">
        <v>1</v>
      </c>
      <c r="E11" s="125"/>
      <c r="F11" s="57">
        <f>ROUND(D11*E11,0)</f>
        <v>0</v>
      </c>
    </row>
    <row r="12" spans="1:9" s="1" customFormat="1" ht="144" outlineLevel="1" x14ac:dyDescent="0.25">
      <c r="A12" s="58"/>
      <c r="B12" s="59" t="s">
        <v>254</v>
      </c>
      <c r="C12" s="60"/>
      <c r="D12" s="58"/>
      <c r="E12" s="61"/>
      <c r="F12" s="57"/>
      <c r="G12" s="11"/>
      <c r="H12" s="10"/>
      <c r="I12" s="10"/>
    </row>
    <row r="13" spans="1:9" x14ac:dyDescent="0.25">
      <c r="A13" s="54" t="s">
        <v>25</v>
      </c>
      <c r="B13" s="55" t="s">
        <v>186</v>
      </c>
      <c r="C13" s="56" t="s">
        <v>26</v>
      </c>
      <c r="D13" s="55">
        <v>1125</v>
      </c>
      <c r="E13" s="125"/>
      <c r="F13" s="57">
        <f>ROUND(D13*E13,0)</f>
        <v>0</v>
      </c>
    </row>
    <row r="14" spans="1:9" s="1" customFormat="1" ht="60" customHeight="1" outlineLevel="1" x14ac:dyDescent="0.25">
      <c r="A14" s="58"/>
      <c r="B14" s="59" t="s">
        <v>248</v>
      </c>
      <c r="C14" s="60"/>
      <c r="D14" s="58"/>
      <c r="E14" s="61"/>
      <c r="F14" s="62"/>
      <c r="G14" s="11"/>
      <c r="H14" s="10"/>
      <c r="I14" s="10"/>
    </row>
    <row r="15" spans="1:9" x14ac:dyDescent="0.25">
      <c r="A15" s="94">
        <v>2</v>
      </c>
      <c r="B15" s="95" t="s">
        <v>27</v>
      </c>
      <c r="C15" s="96" t="s">
        <v>21</v>
      </c>
      <c r="D15" s="95"/>
      <c r="E15" s="97"/>
      <c r="F15" s="98">
        <f>F16+F18+F20+F22+F24+F26+F28+F30+F32+F34+F36+F38+F40+F42+F44+F46+F48+F50+F52+F54+F56+F58+F60+F62+F64+F66</f>
        <v>0</v>
      </c>
    </row>
    <row r="16" spans="1:9" x14ac:dyDescent="0.25">
      <c r="A16" s="63" t="s">
        <v>28</v>
      </c>
      <c r="B16" s="64" t="s">
        <v>195</v>
      </c>
      <c r="C16" s="65" t="s">
        <v>29</v>
      </c>
      <c r="D16" s="64">
        <v>1</v>
      </c>
      <c r="E16" s="127"/>
      <c r="F16" s="57">
        <f>ROUND(D16*E16,0)</f>
        <v>0</v>
      </c>
    </row>
    <row r="17" spans="1:9" s="1" customFormat="1" ht="120" outlineLevel="1" x14ac:dyDescent="0.25">
      <c r="A17" s="58"/>
      <c r="B17" s="59" t="s">
        <v>255</v>
      </c>
      <c r="C17" s="60"/>
      <c r="D17" s="58"/>
      <c r="E17" s="61"/>
      <c r="F17" s="62"/>
      <c r="G17" s="11"/>
      <c r="H17" s="10"/>
      <c r="I17" s="10"/>
    </row>
    <row r="18" spans="1:9" x14ac:dyDescent="0.25">
      <c r="A18" s="63" t="s">
        <v>30</v>
      </c>
      <c r="B18" s="64" t="s">
        <v>196</v>
      </c>
      <c r="C18" s="65" t="s">
        <v>29</v>
      </c>
      <c r="D18" s="64">
        <v>1</v>
      </c>
      <c r="E18" s="127"/>
      <c r="F18" s="57">
        <f>ROUND(D18*E18,0)</f>
        <v>0</v>
      </c>
    </row>
    <row r="19" spans="1:9" s="1" customFormat="1" ht="120" outlineLevel="1" x14ac:dyDescent="0.25">
      <c r="A19" s="58"/>
      <c r="B19" s="59" t="s">
        <v>256</v>
      </c>
      <c r="C19" s="60"/>
      <c r="D19" s="58"/>
      <c r="E19" s="61"/>
      <c r="F19" s="62"/>
      <c r="G19" s="11"/>
      <c r="H19" s="10"/>
      <c r="I19" s="10"/>
    </row>
    <row r="20" spans="1:9" x14ac:dyDescent="0.25">
      <c r="A20" s="63" t="s">
        <v>87</v>
      </c>
      <c r="B20" s="64" t="s">
        <v>197</v>
      </c>
      <c r="C20" s="65" t="s">
        <v>29</v>
      </c>
      <c r="D20" s="64">
        <v>1</v>
      </c>
      <c r="E20" s="127"/>
      <c r="F20" s="57">
        <f>ROUND(D20*E20,0)</f>
        <v>0</v>
      </c>
    </row>
    <row r="21" spans="1:9" s="1" customFormat="1" ht="118.5" customHeight="1" outlineLevel="1" x14ac:dyDescent="0.25">
      <c r="A21" s="58"/>
      <c r="B21" s="59" t="s">
        <v>84</v>
      </c>
      <c r="C21" s="60"/>
      <c r="D21" s="58"/>
      <c r="E21" s="61"/>
      <c r="F21" s="62"/>
      <c r="G21" s="11"/>
      <c r="H21" s="10"/>
      <c r="I21" s="10"/>
    </row>
    <row r="22" spans="1:9" x14ac:dyDescent="0.25">
      <c r="A22" s="63" t="s">
        <v>88</v>
      </c>
      <c r="B22" s="64" t="s">
        <v>197</v>
      </c>
      <c r="C22" s="65" t="s">
        <v>29</v>
      </c>
      <c r="D22" s="64">
        <v>1</v>
      </c>
      <c r="E22" s="127"/>
      <c r="F22" s="57">
        <f>ROUND(D22*E22,0)</f>
        <v>0</v>
      </c>
    </row>
    <row r="23" spans="1:9" s="1" customFormat="1" ht="112.5" customHeight="1" outlineLevel="1" x14ac:dyDescent="0.25">
      <c r="A23" s="58"/>
      <c r="B23" s="59" t="s">
        <v>84</v>
      </c>
      <c r="C23" s="60"/>
      <c r="D23" s="58"/>
      <c r="E23" s="61"/>
      <c r="F23" s="62"/>
      <c r="G23" s="11"/>
      <c r="H23" s="10"/>
      <c r="I23" s="10"/>
    </row>
    <row r="24" spans="1:9" s="1" customFormat="1" x14ac:dyDescent="0.25">
      <c r="A24" s="63" t="s">
        <v>98</v>
      </c>
      <c r="B24" s="64" t="s">
        <v>198</v>
      </c>
      <c r="C24" s="65" t="s">
        <v>29</v>
      </c>
      <c r="D24" s="64">
        <v>1</v>
      </c>
      <c r="E24" s="127"/>
      <c r="F24" s="57">
        <f>ROUND(D24*E24,0)</f>
        <v>0</v>
      </c>
      <c r="G24" s="3"/>
      <c r="H24" s="2"/>
      <c r="I24" s="2"/>
    </row>
    <row r="25" spans="1:9" s="1" customFormat="1" ht="113.25" customHeight="1" outlineLevel="1" x14ac:dyDescent="0.25">
      <c r="A25" s="58"/>
      <c r="B25" s="59" t="s">
        <v>99</v>
      </c>
      <c r="C25" s="60"/>
      <c r="D25" s="58"/>
      <c r="E25" s="61"/>
      <c r="F25" s="62"/>
      <c r="G25" s="11"/>
      <c r="H25" s="10"/>
      <c r="I25" s="10"/>
    </row>
    <row r="26" spans="1:9" s="1" customFormat="1" x14ac:dyDescent="0.25">
      <c r="A26" s="63" t="s">
        <v>100</v>
      </c>
      <c r="B26" s="64" t="s">
        <v>194</v>
      </c>
      <c r="C26" s="65" t="s">
        <v>29</v>
      </c>
      <c r="D26" s="64">
        <v>1</v>
      </c>
      <c r="E26" s="127"/>
      <c r="F26" s="57">
        <f>ROUND(D26*E26,0)</f>
        <v>0</v>
      </c>
      <c r="G26" s="3"/>
      <c r="H26" s="2"/>
      <c r="I26" s="2"/>
    </row>
    <row r="27" spans="1:9" s="1" customFormat="1" ht="117" customHeight="1" outlineLevel="1" x14ac:dyDescent="0.25">
      <c r="A27" s="58"/>
      <c r="B27" s="59" t="s">
        <v>84</v>
      </c>
      <c r="C27" s="60"/>
      <c r="D27" s="58"/>
      <c r="E27" s="61"/>
      <c r="F27" s="62"/>
      <c r="G27" s="11"/>
      <c r="H27" s="10"/>
      <c r="I27" s="10"/>
    </row>
    <row r="28" spans="1:9" s="1" customFormat="1" x14ac:dyDescent="0.25">
      <c r="A28" s="63" t="s">
        <v>101</v>
      </c>
      <c r="B28" s="64" t="s">
        <v>199</v>
      </c>
      <c r="C28" s="65" t="s">
        <v>29</v>
      </c>
      <c r="D28" s="64">
        <v>1</v>
      </c>
      <c r="E28" s="127"/>
      <c r="F28" s="57">
        <f>ROUND(D28*E28,0)</f>
        <v>0</v>
      </c>
      <c r="G28" s="3"/>
      <c r="H28" s="2"/>
      <c r="I28" s="2"/>
    </row>
    <row r="29" spans="1:9" s="1" customFormat="1" ht="24" outlineLevel="1" x14ac:dyDescent="0.25">
      <c r="A29" s="58"/>
      <c r="B29" s="59" t="s">
        <v>249</v>
      </c>
      <c r="C29" s="60"/>
      <c r="D29" s="58"/>
      <c r="E29" s="61"/>
      <c r="F29" s="62"/>
      <c r="G29" s="11"/>
      <c r="H29" s="10"/>
      <c r="I29" s="10"/>
    </row>
    <row r="30" spans="1:9" x14ac:dyDescent="0.25">
      <c r="A30" s="63" t="s">
        <v>102</v>
      </c>
      <c r="B30" s="64" t="s">
        <v>207</v>
      </c>
      <c r="C30" s="65" t="s">
        <v>29</v>
      </c>
      <c r="D30" s="64">
        <v>1</v>
      </c>
      <c r="E30" s="127"/>
      <c r="F30" s="57">
        <f>ROUND(D30*E30,0)</f>
        <v>0</v>
      </c>
    </row>
    <row r="31" spans="1:9" s="1" customFormat="1" ht="44.25" customHeight="1" outlineLevel="1" x14ac:dyDescent="0.25">
      <c r="A31" s="58"/>
      <c r="B31" s="59" t="s">
        <v>243</v>
      </c>
      <c r="C31" s="60"/>
      <c r="D31" s="58"/>
      <c r="E31" s="61"/>
      <c r="F31" s="62"/>
      <c r="G31" s="11"/>
      <c r="H31" s="10"/>
      <c r="I31" s="10"/>
    </row>
    <row r="32" spans="1:9" x14ac:dyDescent="0.25">
      <c r="A32" s="63" t="s">
        <v>103</v>
      </c>
      <c r="B32" s="64" t="s">
        <v>31</v>
      </c>
      <c r="C32" s="65" t="s">
        <v>32</v>
      </c>
      <c r="D32" s="64">
        <v>1</v>
      </c>
      <c r="E32" s="127"/>
      <c r="F32" s="57">
        <f>ROUND(D32*E32,0)</f>
        <v>0</v>
      </c>
    </row>
    <row r="33" spans="1:9" s="1" customFormat="1" ht="36" outlineLevel="1" x14ac:dyDescent="0.25">
      <c r="A33" s="58"/>
      <c r="B33" s="59" t="s">
        <v>33</v>
      </c>
      <c r="C33" s="60"/>
      <c r="D33" s="58"/>
      <c r="E33" s="61"/>
      <c r="F33" s="62"/>
      <c r="G33" s="11"/>
      <c r="H33" s="10"/>
      <c r="I33" s="10"/>
    </row>
    <row r="34" spans="1:9" x14ac:dyDescent="0.25">
      <c r="A34" s="63" t="s">
        <v>104</v>
      </c>
      <c r="B34" s="64" t="s">
        <v>85</v>
      </c>
      <c r="C34" s="65" t="s">
        <v>29</v>
      </c>
      <c r="D34" s="64">
        <v>4</v>
      </c>
      <c r="E34" s="127"/>
      <c r="F34" s="57">
        <f>ROUND(D34*E34,0)</f>
        <v>0</v>
      </c>
    </row>
    <row r="35" spans="1:9" s="1" customFormat="1" ht="48" outlineLevel="1" x14ac:dyDescent="0.25">
      <c r="A35" s="58"/>
      <c r="B35" s="59" t="s">
        <v>86</v>
      </c>
      <c r="C35" s="60"/>
      <c r="D35" s="58"/>
      <c r="E35" s="61"/>
      <c r="F35" s="62"/>
      <c r="G35" s="11"/>
      <c r="H35" s="10"/>
      <c r="I35" s="10"/>
    </row>
    <row r="36" spans="1:9" x14ac:dyDescent="0.25">
      <c r="A36" s="63" t="s">
        <v>105</v>
      </c>
      <c r="B36" s="64" t="s">
        <v>106</v>
      </c>
      <c r="C36" s="65" t="s">
        <v>29</v>
      </c>
      <c r="D36" s="64">
        <v>4</v>
      </c>
      <c r="E36" s="127"/>
      <c r="F36" s="57">
        <f>ROUND(D36*E36,0)</f>
        <v>0</v>
      </c>
    </row>
    <row r="37" spans="1:9" s="1" customFormat="1" ht="60" outlineLevel="1" x14ac:dyDescent="0.25">
      <c r="A37" s="58"/>
      <c r="B37" s="59" t="s">
        <v>107</v>
      </c>
      <c r="C37" s="60"/>
      <c r="D37" s="58"/>
      <c r="E37" s="61"/>
      <c r="F37" s="62"/>
      <c r="G37" s="11"/>
      <c r="H37" s="10"/>
      <c r="I37" s="10"/>
    </row>
    <row r="38" spans="1:9" x14ac:dyDescent="0.25">
      <c r="A38" s="63" t="s">
        <v>108</v>
      </c>
      <c r="B38" s="64" t="s">
        <v>109</v>
      </c>
      <c r="C38" s="65" t="s">
        <v>37</v>
      </c>
      <c r="D38" s="64">
        <v>7.2</v>
      </c>
      <c r="E38" s="127"/>
      <c r="F38" s="57">
        <f>ROUND(D38*E38,0)</f>
        <v>0</v>
      </c>
    </row>
    <row r="39" spans="1:9" s="1" customFormat="1" ht="48" outlineLevel="1" x14ac:dyDescent="0.25">
      <c r="A39" s="58"/>
      <c r="B39" s="59" t="s">
        <v>250</v>
      </c>
      <c r="C39" s="60"/>
      <c r="D39" s="58"/>
      <c r="E39" s="61"/>
      <c r="F39" s="62"/>
      <c r="G39" s="11"/>
      <c r="H39" s="10"/>
      <c r="I39" s="10"/>
    </row>
    <row r="40" spans="1:9" x14ac:dyDescent="0.25">
      <c r="A40" s="63" t="s">
        <v>110</v>
      </c>
      <c r="B40" s="64" t="s">
        <v>109</v>
      </c>
      <c r="C40" s="65" t="s">
        <v>37</v>
      </c>
      <c r="D40" s="64">
        <v>5.7</v>
      </c>
      <c r="E40" s="127"/>
      <c r="F40" s="57">
        <f>ROUND(D40*E40,0)</f>
        <v>0</v>
      </c>
    </row>
    <row r="41" spans="1:9" s="1" customFormat="1" ht="48" outlineLevel="1" x14ac:dyDescent="0.25">
      <c r="A41" s="58"/>
      <c r="B41" s="59" t="s">
        <v>250</v>
      </c>
      <c r="C41" s="60"/>
      <c r="D41" s="58"/>
      <c r="E41" s="61"/>
      <c r="F41" s="62"/>
      <c r="G41" s="11"/>
      <c r="H41" s="10"/>
      <c r="I41" s="10"/>
    </row>
    <row r="42" spans="1:9" x14ac:dyDescent="0.25">
      <c r="A42" s="63" t="s">
        <v>111</v>
      </c>
      <c r="B42" s="64" t="s">
        <v>112</v>
      </c>
      <c r="C42" s="65" t="s">
        <v>29</v>
      </c>
      <c r="D42" s="64">
        <v>1</v>
      </c>
      <c r="E42" s="127"/>
      <c r="F42" s="57">
        <f>ROUND(D42*E42,0)</f>
        <v>0</v>
      </c>
    </row>
    <row r="43" spans="1:9" s="1" customFormat="1" ht="105" customHeight="1" outlineLevel="1" x14ac:dyDescent="0.25">
      <c r="A43" s="58"/>
      <c r="B43" s="59" t="s">
        <v>113</v>
      </c>
      <c r="C43" s="60"/>
      <c r="D43" s="58"/>
      <c r="E43" s="61"/>
      <c r="F43" s="62"/>
      <c r="G43" s="11"/>
      <c r="H43" s="10"/>
      <c r="I43" s="10"/>
    </row>
    <row r="44" spans="1:9" x14ac:dyDescent="0.25">
      <c r="A44" s="63" t="s">
        <v>114</v>
      </c>
      <c r="B44" s="64" t="s">
        <v>115</v>
      </c>
      <c r="C44" s="65" t="s">
        <v>29</v>
      </c>
      <c r="D44" s="64">
        <v>1</v>
      </c>
      <c r="E44" s="127"/>
      <c r="F44" s="57">
        <f>ROUND(D44*E44,0)</f>
        <v>0</v>
      </c>
    </row>
    <row r="45" spans="1:9" s="1" customFormat="1" ht="107.25" customHeight="1" outlineLevel="1" x14ac:dyDescent="0.25">
      <c r="A45" s="58"/>
      <c r="B45" s="59" t="s">
        <v>113</v>
      </c>
      <c r="C45" s="60"/>
      <c r="D45" s="58"/>
      <c r="E45" s="61"/>
      <c r="F45" s="62"/>
      <c r="G45" s="11"/>
      <c r="H45" s="10"/>
      <c r="I45" s="10"/>
    </row>
    <row r="46" spans="1:9" x14ac:dyDescent="0.25">
      <c r="A46" s="63" t="s">
        <v>116</v>
      </c>
      <c r="B46" s="64" t="s">
        <v>117</v>
      </c>
      <c r="C46" s="65" t="s">
        <v>29</v>
      </c>
      <c r="D46" s="64">
        <v>2</v>
      </c>
      <c r="E46" s="127"/>
      <c r="F46" s="57">
        <f>ROUND(D46*E46,0)</f>
        <v>0</v>
      </c>
    </row>
    <row r="47" spans="1:9" s="1" customFormat="1" ht="67.5" customHeight="1" outlineLevel="1" x14ac:dyDescent="0.25">
      <c r="A47" s="58"/>
      <c r="B47" s="59" t="s">
        <v>251</v>
      </c>
      <c r="C47" s="60"/>
      <c r="D47" s="58"/>
      <c r="E47" s="61"/>
      <c r="F47" s="62"/>
      <c r="G47" s="11"/>
      <c r="H47" s="10"/>
      <c r="I47" s="10"/>
    </row>
    <row r="48" spans="1:9" x14ac:dyDescent="0.25">
      <c r="A48" s="63" t="s">
        <v>118</v>
      </c>
      <c r="B48" s="64" t="s">
        <v>216</v>
      </c>
      <c r="C48" s="65" t="s">
        <v>26</v>
      </c>
      <c r="D48" s="64">
        <v>26.5</v>
      </c>
      <c r="E48" s="127"/>
      <c r="F48" s="57">
        <f>ROUND(D48*E48,0)</f>
        <v>0</v>
      </c>
    </row>
    <row r="49" spans="1:9" s="1" customFormat="1" ht="72" outlineLevel="1" x14ac:dyDescent="0.25">
      <c r="A49" s="58"/>
      <c r="B49" s="59" t="s">
        <v>252</v>
      </c>
      <c r="C49" s="60"/>
      <c r="D49" s="58"/>
      <c r="E49" s="61"/>
      <c r="F49" s="62"/>
      <c r="G49" s="11"/>
      <c r="H49" s="10"/>
      <c r="I49" s="10"/>
    </row>
    <row r="50" spans="1:9" x14ac:dyDescent="0.25">
      <c r="A50" s="63" t="s">
        <v>119</v>
      </c>
      <c r="B50" s="64" t="s">
        <v>208</v>
      </c>
      <c r="C50" s="65" t="s">
        <v>37</v>
      </c>
      <c r="D50" s="64">
        <v>11</v>
      </c>
      <c r="E50" s="127"/>
      <c r="F50" s="57">
        <f>ROUND(D50*E50,0)</f>
        <v>0</v>
      </c>
    </row>
    <row r="51" spans="1:9" s="1" customFormat="1" ht="45" customHeight="1" outlineLevel="1" x14ac:dyDescent="0.25">
      <c r="A51" s="58"/>
      <c r="B51" s="59" t="s">
        <v>120</v>
      </c>
      <c r="C51" s="60"/>
      <c r="D51" s="58"/>
      <c r="E51" s="61"/>
      <c r="F51" s="62"/>
      <c r="G51" s="11"/>
      <c r="H51" s="10"/>
      <c r="I51" s="10"/>
    </row>
    <row r="52" spans="1:9" x14ac:dyDescent="0.25">
      <c r="A52" s="63" t="s">
        <v>121</v>
      </c>
      <c r="B52" s="64" t="s">
        <v>209</v>
      </c>
      <c r="C52" s="65" t="s">
        <v>37</v>
      </c>
      <c r="D52" s="64">
        <v>2.5</v>
      </c>
      <c r="E52" s="127"/>
      <c r="F52" s="57">
        <f>ROUND(D52*E52,0)</f>
        <v>0</v>
      </c>
    </row>
    <row r="53" spans="1:9" s="1" customFormat="1" ht="47.25" customHeight="1" outlineLevel="1" x14ac:dyDescent="0.25">
      <c r="A53" s="58"/>
      <c r="B53" s="59" t="s">
        <v>120</v>
      </c>
      <c r="C53" s="60"/>
      <c r="D53" s="58"/>
      <c r="E53" s="61"/>
      <c r="F53" s="62"/>
      <c r="G53" s="11"/>
      <c r="H53" s="10"/>
      <c r="I53" s="10"/>
    </row>
    <row r="54" spans="1:9" x14ac:dyDescent="0.25">
      <c r="A54" s="63" t="s">
        <v>122</v>
      </c>
      <c r="B54" s="64" t="s">
        <v>260</v>
      </c>
      <c r="C54" s="65" t="s">
        <v>29</v>
      </c>
      <c r="D54" s="64">
        <v>1</v>
      </c>
      <c r="E54" s="127"/>
      <c r="F54" s="57">
        <f>ROUND(D54*E54,0)</f>
        <v>0</v>
      </c>
    </row>
    <row r="55" spans="1:9" s="1" customFormat="1" ht="97.5" customHeight="1" outlineLevel="1" x14ac:dyDescent="0.25">
      <c r="A55" s="58"/>
      <c r="B55" s="59" t="s">
        <v>261</v>
      </c>
      <c r="C55" s="60"/>
      <c r="D55" s="58"/>
      <c r="E55" s="61"/>
      <c r="F55" s="62"/>
      <c r="G55" s="11"/>
      <c r="H55" s="10"/>
      <c r="I55" s="10"/>
    </row>
    <row r="56" spans="1:9" x14ac:dyDescent="0.25">
      <c r="A56" s="63" t="s">
        <v>123</v>
      </c>
      <c r="B56" s="64" t="s">
        <v>210</v>
      </c>
      <c r="C56" s="65" t="s">
        <v>37</v>
      </c>
      <c r="D56" s="64">
        <v>11.5</v>
      </c>
      <c r="E56" s="127"/>
      <c r="F56" s="57">
        <f>ROUND(D56*E56,0)</f>
        <v>0</v>
      </c>
    </row>
    <row r="57" spans="1:9" s="1" customFormat="1" ht="42.75" customHeight="1" outlineLevel="1" x14ac:dyDescent="0.25">
      <c r="A57" s="58"/>
      <c r="B57" s="59" t="s">
        <v>220</v>
      </c>
      <c r="C57" s="60"/>
      <c r="D57" s="58"/>
      <c r="E57" s="61"/>
      <c r="F57" s="62"/>
      <c r="G57" s="11"/>
      <c r="H57" s="10"/>
      <c r="I57" s="10"/>
    </row>
    <row r="58" spans="1:9" x14ac:dyDescent="0.25">
      <c r="A58" s="63" t="s">
        <v>124</v>
      </c>
      <c r="B58" s="64" t="s">
        <v>211</v>
      </c>
      <c r="C58" s="65" t="s">
        <v>37</v>
      </c>
      <c r="D58" s="64">
        <v>5.7</v>
      </c>
      <c r="E58" s="127"/>
      <c r="F58" s="57">
        <f>ROUND(D58*E58,0)</f>
        <v>0</v>
      </c>
    </row>
    <row r="59" spans="1:9" s="1" customFormat="1" ht="45.75" customHeight="1" outlineLevel="1" x14ac:dyDescent="0.25">
      <c r="A59" s="58"/>
      <c r="B59" s="59" t="s">
        <v>120</v>
      </c>
      <c r="C59" s="60"/>
      <c r="D59" s="58"/>
      <c r="E59" s="61"/>
      <c r="F59" s="62"/>
      <c r="G59" s="11"/>
      <c r="H59" s="10"/>
      <c r="I59" s="10"/>
    </row>
    <row r="60" spans="1:9" x14ac:dyDescent="0.25">
      <c r="A60" s="63" t="s">
        <v>125</v>
      </c>
      <c r="B60" s="64" t="s">
        <v>126</v>
      </c>
      <c r="C60" s="65" t="s">
        <v>26</v>
      </c>
      <c r="D60" s="64">
        <v>6.8</v>
      </c>
      <c r="E60" s="127"/>
      <c r="F60" s="57">
        <f>ROUND(D60*E60,0)</f>
        <v>0</v>
      </c>
    </row>
    <row r="61" spans="1:9" s="1" customFormat="1" ht="33" customHeight="1" outlineLevel="1" x14ac:dyDescent="0.25">
      <c r="A61" s="58"/>
      <c r="B61" s="59" t="s">
        <v>127</v>
      </c>
      <c r="C61" s="60"/>
      <c r="D61" s="58"/>
      <c r="E61" s="61"/>
      <c r="F61" s="62"/>
      <c r="G61" s="11"/>
      <c r="H61" s="10"/>
      <c r="I61" s="10"/>
    </row>
    <row r="62" spans="1:9" x14ac:dyDescent="0.25">
      <c r="A62" s="63" t="s">
        <v>128</v>
      </c>
      <c r="B62" s="64" t="s">
        <v>129</v>
      </c>
      <c r="C62" s="65" t="s">
        <v>29</v>
      </c>
      <c r="D62" s="64">
        <v>1</v>
      </c>
      <c r="E62" s="127"/>
      <c r="F62" s="57">
        <f>ROUND(D62*E62,0)</f>
        <v>0</v>
      </c>
    </row>
    <row r="63" spans="1:9" s="1" customFormat="1" ht="72" outlineLevel="1" x14ac:dyDescent="0.25">
      <c r="A63" s="58"/>
      <c r="B63" s="59" t="s">
        <v>253</v>
      </c>
      <c r="C63" s="60"/>
      <c r="D63" s="58"/>
      <c r="E63" s="61"/>
      <c r="F63" s="62"/>
      <c r="G63" s="11"/>
      <c r="H63" s="10"/>
      <c r="I63" s="10"/>
    </row>
    <row r="64" spans="1:9" s="1" customFormat="1" x14ac:dyDescent="0.25">
      <c r="A64" s="63" t="s">
        <v>268</v>
      </c>
      <c r="B64" s="59" t="s">
        <v>274</v>
      </c>
      <c r="C64" s="60" t="s">
        <v>24</v>
      </c>
      <c r="D64" s="58">
        <v>1</v>
      </c>
      <c r="E64" s="126"/>
      <c r="F64" s="57">
        <f>ROUND(D64*E64,0)</f>
        <v>0</v>
      </c>
      <c r="G64" s="11"/>
      <c r="H64" s="10"/>
      <c r="I64" s="10"/>
    </row>
    <row r="65" spans="1:9" s="1" customFormat="1" ht="18" customHeight="1" outlineLevel="1" x14ac:dyDescent="0.25">
      <c r="A65" s="58"/>
      <c r="B65" s="59"/>
      <c r="C65" s="60"/>
      <c r="D65" s="58"/>
      <c r="E65" s="61"/>
      <c r="F65" s="62"/>
      <c r="G65" s="11"/>
      <c r="H65" s="10"/>
      <c r="I65" s="10"/>
    </row>
    <row r="66" spans="1:9" s="1" customFormat="1" x14ac:dyDescent="0.25">
      <c r="A66" s="63" t="s">
        <v>269</v>
      </c>
      <c r="B66" s="59" t="s">
        <v>275</v>
      </c>
      <c r="C66" s="60" t="s">
        <v>270</v>
      </c>
      <c r="D66" s="58">
        <v>1</v>
      </c>
      <c r="E66" s="126"/>
      <c r="F66" s="57">
        <f>ROUND(D66*E66,0)</f>
        <v>0</v>
      </c>
      <c r="G66" s="11"/>
      <c r="H66" s="10"/>
      <c r="I66" s="10"/>
    </row>
    <row r="67" spans="1:9" s="1" customFormat="1" ht="11.25" customHeight="1" outlineLevel="1" x14ac:dyDescent="0.25">
      <c r="A67" s="58"/>
      <c r="B67" s="59"/>
      <c r="C67" s="60"/>
      <c r="D67" s="58"/>
      <c r="E67" s="61"/>
      <c r="F67" s="62"/>
      <c r="G67" s="11"/>
      <c r="H67" s="10"/>
      <c r="I67" s="10"/>
    </row>
    <row r="68" spans="1:9" x14ac:dyDescent="0.25">
      <c r="A68" s="94">
        <v>3</v>
      </c>
      <c r="B68" s="95" t="s">
        <v>34</v>
      </c>
      <c r="C68" s="96" t="s">
        <v>21</v>
      </c>
      <c r="D68" s="95"/>
      <c r="E68" s="97"/>
      <c r="F68" s="98">
        <f>F69+F71+F73+F75+F77+F79+F81+F83+F85+F87+F89+F90</f>
        <v>0</v>
      </c>
    </row>
    <row r="69" spans="1:9" x14ac:dyDescent="0.25">
      <c r="A69" s="63" t="s">
        <v>35</v>
      </c>
      <c r="B69" s="64" t="s">
        <v>130</v>
      </c>
      <c r="C69" s="65" t="s">
        <v>37</v>
      </c>
      <c r="D69" s="64">
        <v>126</v>
      </c>
      <c r="E69" s="127"/>
      <c r="F69" s="57">
        <f>ROUND(D69*E69,0)</f>
        <v>0</v>
      </c>
    </row>
    <row r="70" spans="1:9" s="1" customFormat="1" ht="168" outlineLevel="1" x14ac:dyDescent="0.25">
      <c r="A70" s="58"/>
      <c r="B70" s="59" t="s">
        <v>38</v>
      </c>
      <c r="C70" s="60"/>
      <c r="D70" s="58"/>
      <c r="E70" s="61"/>
      <c r="F70" s="62"/>
      <c r="G70" s="11"/>
      <c r="H70" s="10"/>
      <c r="I70" s="10"/>
    </row>
    <row r="71" spans="1:9" x14ac:dyDescent="0.25">
      <c r="A71" s="63" t="s">
        <v>39</v>
      </c>
      <c r="B71" s="64" t="s">
        <v>131</v>
      </c>
      <c r="C71" s="65" t="s">
        <v>29</v>
      </c>
      <c r="D71" s="64">
        <v>11</v>
      </c>
      <c r="E71" s="127"/>
      <c r="F71" s="57">
        <f>ROUND(D71*E71,0)</f>
        <v>0</v>
      </c>
    </row>
    <row r="72" spans="1:9" s="1" customFormat="1" ht="129" customHeight="1" outlineLevel="1" x14ac:dyDescent="0.25">
      <c r="A72" s="58"/>
      <c r="B72" s="59" t="s">
        <v>41</v>
      </c>
      <c r="C72" s="60"/>
      <c r="D72" s="58"/>
      <c r="E72" s="61"/>
      <c r="F72" s="62"/>
      <c r="G72" s="11"/>
      <c r="H72" s="10"/>
      <c r="I72" s="10"/>
    </row>
    <row r="73" spans="1:9" x14ac:dyDescent="0.25">
      <c r="A73" s="63" t="s">
        <v>42</v>
      </c>
      <c r="B73" s="64" t="s">
        <v>132</v>
      </c>
      <c r="C73" s="65" t="s">
        <v>29</v>
      </c>
      <c r="D73" s="64">
        <v>10</v>
      </c>
      <c r="E73" s="127"/>
      <c r="F73" s="57">
        <f>ROUND(D73*E73,0)</f>
        <v>0</v>
      </c>
    </row>
    <row r="74" spans="1:9" s="1" customFormat="1" ht="146.25" customHeight="1" outlineLevel="1" x14ac:dyDescent="0.25">
      <c r="A74" s="58"/>
      <c r="B74" s="59" t="s">
        <v>224</v>
      </c>
      <c r="C74" s="60"/>
      <c r="D74" s="58"/>
      <c r="E74" s="61"/>
      <c r="F74" s="62"/>
      <c r="G74" s="11"/>
      <c r="H74" s="10"/>
      <c r="I74" s="10"/>
    </row>
    <row r="75" spans="1:9" x14ac:dyDescent="0.25">
      <c r="A75" s="63" t="s">
        <v>44</v>
      </c>
      <c r="B75" s="64" t="s">
        <v>202</v>
      </c>
      <c r="C75" s="65" t="s">
        <v>29</v>
      </c>
      <c r="D75" s="64">
        <v>11</v>
      </c>
      <c r="E75" s="127"/>
      <c r="F75" s="57">
        <f>ROUND(D75*E75,0)</f>
        <v>0</v>
      </c>
    </row>
    <row r="76" spans="1:9" s="1" customFormat="1" ht="55.5" customHeight="1" outlineLevel="1" x14ac:dyDescent="0.25">
      <c r="A76" s="58"/>
      <c r="B76" s="59" t="s">
        <v>43</v>
      </c>
      <c r="C76" s="60"/>
      <c r="D76" s="58"/>
      <c r="E76" s="61"/>
      <c r="F76" s="62"/>
      <c r="G76" s="11"/>
      <c r="H76" s="10"/>
      <c r="I76" s="10"/>
    </row>
    <row r="77" spans="1:9" x14ac:dyDescent="0.25">
      <c r="A77" s="63" t="s">
        <v>47</v>
      </c>
      <c r="B77" s="64" t="s">
        <v>45</v>
      </c>
      <c r="C77" s="65" t="s">
        <v>29</v>
      </c>
      <c r="D77" s="64">
        <v>11</v>
      </c>
      <c r="E77" s="127"/>
      <c r="F77" s="57">
        <f>ROUND(D77*E77,0)</f>
        <v>0</v>
      </c>
    </row>
    <row r="78" spans="1:9" s="1" customFormat="1" ht="34.5" customHeight="1" outlineLevel="1" x14ac:dyDescent="0.25">
      <c r="A78" s="58"/>
      <c r="B78" s="59" t="s">
        <v>46</v>
      </c>
      <c r="C78" s="60"/>
      <c r="D78" s="58"/>
      <c r="E78" s="61"/>
      <c r="F78" s="62"/>
      <c r="G78" s="11"/>
      <c r="H78" s="10"/>
      <c r="I78" s="10"/>
    </row>
    <row r="79" spans="1:9" x14ac:dyDescent="0.25">
      <c r="A79" s="63" t="s">
        <v>50</v>
      </c>
      <c r="B79" s="64" t="s">
        <v>48</v>
      </c>
      <c r="C79" s="65" t="s">
        <v>29</v>
      </c>
      <c r="D79" s="64">
        <v>10</v>
      </c>
      <c r="E79" s="127"/>
      <c r="F79" s="57">
        <f>ROUND(D79*E79,0)</f>
        <v>0</v>
      </c>
    </row>
    <row r="80" spans="1:9" s="1" customFormat="1" ht="28.5" customHeight="1" outlineLevel="1" x14ac:dyDescent="0.25">
      <c r="A80" s="58"/>
      <c r="B80" s="59" t="s">
        <v>49</v>
      </c>
      <c r="C80" s="60"/>
      <c r="D80" s="58"/>
      <c r="E80" s="61"/>
      <c r="F80" s="62"/>
      <c r="G80" s="11"/>
      <c r="H80" s="10"/>
      <c r="I80" s="10"/>
    </row>
    <row r="81" spans="1:9" x14ac:dyDescent="0.25">
      <c r="A81" s="63" t="s">
        <v>51</v>
      </c>
      <c r="B81" s="64" t="s">
        <v>212</v>
      </c>
      <c r="C81" s="65" t="s">
        <v>29</v>
      </c>
      <c r="D81" s="64">
        <v>10</v>
      </c>
      <c r="E81" s="127"/>
      <c r="F81" s="57">
        <f>ROUND(D81*E81,0)</f>
        <v>0</v>
      </c>
    </row>
    <row r="82" spans="1:9" s="1" customFormat="1" ht="201.75" customHeight="1" outlineLevel="1" x14ac:dyDescent="0.25">
      <c r="A82" s="58"/>
      <c r="B82" s="59" t="s">
        <v>225</v>
      </c>
      <c r="C82" s="60"/>
      <c r="D82" s="58"/>
      <c r="E82" s="61"/>
      <c r="F82" s="62"/>
      <c r="G82" s="11"/>
      <c r="H82" s="10"/>
      <c r="I82" s="10"/>
    </row>
    <row r="83" spans="1:9" x14ac:dyDescent="0.25">
      <c r="A83" s="63" t="s">
        <v>52</v>
      </c>
      <c r="B83" s="64" t="s">
        <v>213</v>
      </c>
      <c r="C83" s="65" t="s">
        <v>29</v>
      </c>
      <c r="D83" s="64">
        <v>3</v>
      </c>
      <c r="E83" s="127"/>
      <c r="F83" s="57">
        <f>ROUND(D83*E83,0)</f>
        <v>0</v>
      </c>
    </row>
    <row r="84" spans="1:9" s="1" customFormat="1" ht="144" customHeight="1" outlineLevel="1" x14ac:dyDescent="0.25">
      <c r="A84" s="58"/>
      <c r="B84" s="59" t="s">
        <v>226</v>
      </c>
      <c r="C84" s="60"/>
      <c r="D84" s="58"/>
      <c r="E84" s="61"/>
      <c r="F84" s="62"/>
      <c r="G84" s="11"/>
      <c r="H84" s="10"/>
      <c r="I84" s="10"/>
    </row>
    <row r="85" spans="1:9" x14ac:dyDescent="0.25">
      <c r="A85" s="63" t="s">
        <v>54</v>
      </c>
      <c r="B85" s="64" t="s">
        <v>214</v>
      </c>
      <c r="C85" s="65" t="s">
        <v>29</v>
      </c>
      <c r="D85" s="64">
        <v>2</v>
      </c>
      <c r="E85" s="127"/>
      <c r="F85" s="57">
        <f>ROUND(D85*E85,0)</f>
        <v>0</v>
      </c>
    </row>
    <row r="86" spans="1:9" s="1" customFormat="1" ht="57" customHeight="1" outlineLevel="1" x14ac:dyDescent="0.25">
      <c r="A86" s="58"/>
      <c r="B86" s="59" t="s">
        <v>89</v>
      </c>
      <c r="C86" s="60"/>
      <c r="D86" s="58"/>
      <c r="E86" s="61"/>
      <c r="F86" s="62"/>
      <c r="G86" s="11"/>
      <c r="H86" s="10"/>
      <c r="I86" s="10"/>
    </row>
    <row r="87" spans="1:9" x14ac:dyDescent="0.25">
      <c r="A87" s="63" t="s">
        <v>55</v>
      </c>
      <c r="B87" s="64" t="s">
        <v>187</v>
      </c>
      <c r="C87" s="65" t="s">
        <v>24</v>
      </c>
      <c r="D87" s="64">
        <v>1</v>
      </c>
      <c r="E87" s="127"/>
      <c r="F87" s="57">
        <f>ROUND(D87*E87,0)</f>
        <v>0</v>
      </c>
    </row>
    <row r="88" spans="1:9" s="1" customFormat="1" outlineLevel="1" x14ac:dyDescent="0.25">
      <c r="A88" s="58"/>
      <c r="B88" s="59" t="s">
        <v>53</v>
      </c>
      <c r="C88" s="60"/>
      <c r="D88" s="58"/>
      <c r="E88" s="61"/>
      <c r="F88" s="62"/>
      <c r="G88" s="11"/>
      <c r="H88" s="10"/>
      <c r="I88" s="10"/>
    </row>
    <row r="89" spans="1:9" x14ac:dyDescent="0.25">
      <c r="A89" s="63" t="s">
        <v>56</v>
      </c>
      <c r="B89" s="64" t="s">
        <v>205</v>
      </c>
      <c r="C89" s="65" t="s">
        <v>29</v>
      </c>
      <c r="D89" s="64">
        <v>1</v>
      </c>
      <c r="E89" s="127"/>
      <c r="F89" s="57">
        <f>ROUND(D89*E89,0)</f>
        <v>0</v>
      </c>
    </row>
    <row r="90" spans="1:9" x14ac:dyDescent="0.25">
      <c r="A90" s="63" t="s">
        <v>57</v>
      </c>
      <c r="B90" s="64" t="s">
        <v>206</v>
      </c>
      <c r="C90" s="65" t="s">
        <v>29</v>
      </c>
      <c r="D90" s="64">
        <v>1</v>
      </c>
      <c r="E90" s="127"/>
      <c r="F90" s="57">
        <f>ROUND(D90*E90,0)</f>
        <v>0</v>
      </c>
    </row>
    <row r="91" spans="1:9" x14ac:dyDescent="0.25">
      <c r="A91" s="94">
        <v>4</v>
      </c>
      <c r="B91" s="95" t="s">
        <v>58</v>
      </c>
      <c r="C91" s="96" t="s">
        <v>21</v>
      </c>
      <c r="D91" s="95"/>
      <c r="E91" s="97"/>
      <c r="F91" s="98">
        <f>F92+F94+F96+F98+F100+F102+F104</f>
        <v>0</v>
      </c>
    </row>
    <row r="92" spans="1:9" x14ac:dyDescent="0.25">
      <c r="A92" s="63" t="s">
        <v>59</v>
      </c>
      <c r="B92" s="64" t="s">
        <v>76</v>
      </c>
      <c r="C92" s="65" t="s">
        <v>37</v>
      </c>
      <c r="D92" s="64">
        <v>16</v>
      </c>
      <c r="E92" s="127"/>
      <c r="F92" s="57">
        <f>ROUND(D92*E92,0)</f>
        <v>0</v>
      </c>
    </row>
    <row r="93" spans="1:9" s="1" customFormat="1" ht="141" customHeight="1" outlineLevel="1" x14ac:dyDescent="0.25">
      <c r="A93" s="58"/>
      <c r="B93" s="59" t="s">
        <v>221</v>
      </c>
      <c r="C93" s="60"/>
      <c r="D93" s="58"/>
      <c r="E93" s="61"/>
      <c r="F93" s="62"/>
      <c r="G93" s="11"/>
      <c r="H93" s="10"/>
      <c r="I93" s="10"/>
    </row>
    <row r="94" spans="1:9" x14ac:dyDescent="0.25">
      <c r="A94" s="63" t="s">
        <v>61</v>
      </c>
      <c r="B94" s="64" t="s">
        <v>79</v>
      </c>
      <c r="C94" s="65" t="s">
        <v>29</v>
      </c>
      <c r="D94" s="64">
        <v>5</v>
      </c>
      <c r="E94" s="127"/>
      <c r="F94" s="57">
        <f>ROUND(D94*E94,0)</f>
        <v>0</v>
      </c>
    </row>
    <row r="95" spans="1:9" s="1" customFormat="1" ht="153.75" customHeight="1" outlineLevel="1" x14ac:dyDescent="0.25">
      <c r="A95" s="58"/>
      <c r="B95" s="59" t="s">
        <v>222</v>
      </c>
      <c r="C95" s="60"/>
      <c r="D95" s="58"/>
      <c r="E95" s="61"/>
      <c r="F95" s="62"/>
      <c r="G95" s="11"/>
      <c r="H95" s="10"/>
      <c r="I95" s="10"/>
    </row>
    <row r="96" spans="1:9" x14ac:dyDescent="0.25">
      <c r="A96" s="63" t="s">
        <v>63</v>
      </c>
      <c r="B96" s="64" t="s">
        <v>133</v>
      </c>
      <c r="C96" s="65" t="s">
        <v>37</v>
      </c>
      <c r="D96" s="64">
        <v>178</v>
      </c>
      <c r="E96" s="127"/>
      <c r="F96" s="57">
        <f>ROUND(D96*E96,0)</f>
        <v>0</v>
      </c>
    </row>
    <row r="97" spans="1:9" s="1" customFormat="1" ht="156" customHeight="1" outlineLevel="1" x14ac:dyDescent="0.25">
      <c r="A97" s="58"/>
      <c r="B97" s="59" t="s">
        <v>223</v>
      </c>
      <c r="C97" s="60"/>
      <c r="D97" s="58"/>
      <c r="E97" s="61"/>
      <c r="F97" s="62"/>
      <c r="G97" s="11"/>
      <c r="H97" s="10"/>
      <c r="I97" s="10"/>
    </row>
    <row r="98" spans="1:9" x14ac:dyDescent="0.25">
      <c r="A98" s="63" t="s">
        <v>66</v>
      </c>
      <c r="B98" s="64" t="s">
        <v>82</v>
      </c>
      <c r="C98" s="65" t="s">
        <v>29</v>
      </c>
      <c r="D98" s="64">
        <v>12</v>
      </c>
      <c r="E98" s="127"/>
      <c r="F98" s="57">
        <f>ROUND(D98*E98,0)</f>
        <v>0</v>
      </c>
    </row>
    <row r="99" spans="1:9" s="1" customFormat="1" ht="45.75" customHeight="1" outlineLevel="1" x14ac:dyDescent="0.25">
      <c r="A99" s="58"/>
      <c r="B99" s="59" t="s">
        <v>83</v>
      </c>
      <c r="C99" s="60"/>
      <c r="D99" s="58"/>
      <c r="E99" s="61"/>
      <c r="F99" s="62"/>
      <c r="G99" s="11"/>
      <c r="H99" s="10"/>
      <c r="I99" s="10"/>
    </row>
    <row r="100" spans="1:9" x14ac:dyDescent="0.25">
      <c r="A100" s="63" t="s">
        <v>69</v>
      </c>
      <c r="B100" s="64" t="s">
        <v>134</v>
      </c>
      <c r="C100" s="65" t="s">
        <v>37</v>
      </c>
      <c r="D100" s="64">
        <v>24</v>
      </c>
      <c r="E100" s="127"/>
      <c r="F100" s="57">
        <f>ROUND(D100*E100,0)</f>
        <v>0</v>
      </c>
    </row>
    <row r="101" spans="1:9" s="1" customFormat="1" ht="69.75" customHeight="1" outlineLevel="1" x14ac:dyDescent="0.25">
      <c r="A101" s="58"/>
      <c r="B101" s="59" t="s">
        <v>135</v>
      </c>
      <c r="C101" s="60"/>
      <c r="D101" s="58"/>
      <c r="E101" s="61"/>
      <c r="F101" s="62"/>
      <c r="G101" s="11"/>
      <c r="H101" s="10"/>
      <c r="I101" s="10"/>
    </row>
    <row r="102" spans="1:9" x14ac:dyDescent="0.25">
      <c r="A102" s="63" t="s">
        <v>72</v>
      </c>
      <c r="B102" s="64" t="s">
        <v>136</v>
      </c>
      <c r="C102" s="65" t="s">
        <v>29</v>
      </c>
      <c r="D102" s="64">
        <v>1</v>
      </c>
      <c r="E102" s="127"/>
      <c r="F102" s="57">
        <f>ROUND(D102*E102,0)</f>
        <v>0</v>
      </c>
    </row>
    <row r="103" spans="1:9" s="1" customFormat="1" ht="81" customHeight="1" outlineLevel="1" x14ac:dyDescent="0.25">
      <c r="A103" s="58"/>
      <c r="B103" s="59" t="s">
        <v>137</v>
      </c>
      <c r="C103" s="60"/>
      <c r="D103" s="58"/>
      <c r="E103" s="61"/>
      <c r="F103" s="62"/>
      <c r="G103" s="11"/>
      <c r="H103" s="10"/>
      <c r="I103" s="10"/>
    </row>
    <row r="104" spans="1:9" x14ac:dyDescent="0.25">
      <c r="A104" s="63" t="s">
        <v>75</v>
      </c>
      <c r="B104" s="64" t="s">
        <v>138</v>
      </c>
      <c r="C104" s="65" t="s">
        <v>29</v>
      </c>
      <c r="D104" s="64">
        <v>1</v>
      </c>
      <c r="E104" s="127"/>
      <c r="F104" s="57">
        <f>ROUND(D104*E104,0)</f>
        <v>0</v>
      </c>
    </row>
    <row r="105" spans="1:9" s="1" customFormat="1" ht="24" outlineLevel="1" x14ac:dyDescent="0.25">
      <c r="A105" s="58"/>
      <c r="B105" s="59" t="s">
        <v>139</v>
      </c>
      <c r="C105" s="60"/>
      <c r="D105" s="58"/>
      <c r="E105" s="61"/>
      <c r="F105" s="62"/>
      <c r="G105" s="11"/>
      <c r="H105" s="10"/>
      <c r="I105" s="10"/>
    </row>
    <row r="106" spans="1:9" x14ac:dyDescent="0.25">
      <c r="A106" s="94">
        <v>5</v>
      </c>
      <c r="B106" s="95" t="s">
        <v>90</v>
      </c>
      <c r="C106" s="96" t="s">
        <v>21</v>
      </c>
      <c r="D106" s="95"/>
      <c r="E106" s="97"/>
      <c r="F106" s="98">
        <f>F107+F109+F111+F113+F115+F117+F119+F121+F123+F125+F127+F129+F131+F133+F135+F137+F139+F141+F143</f>
        <v>0</v>
      </c>
    </row>
    <row r="107" spans="1:9" x14ac:dyDescent="0.25">
      <c r="A107" s="63" t="s">
        <v>91</v>
      </c>
      <c r="B107" s="64" t="s">
        <v>215</v>
      </c>
      <c r="C107" s="65" t="s">
        <v>29</v>
      </c>
      <c r="D107" s="64">
        <v>1</v>
      </c>
      <c r="E107" s="127"/>
      <c r="F107" s="57">
        <f>ROUND(D107*E107,0)</f>
        <v>0</v>
      </c>
    </row>
    <row r="108" spans="1:9" ht="69" customHeight="1" outlineLevel="1" x14ac:dyDescent="0.25">
      <c r="A108" s="63"/>
      <c r="B108" s="113" t="s">
        <v>239</v>
      </c>
      <c r="C108" s="65"/>
      <c r="D108" s="64"/>
      <c r="E108" s="131"/>
      <c r="F108" s="57"/>
    </row>
    <row r="109" spans="1:9" x14ac:dyDescent="0.25">
      <c r="A109" s="63" t="s">
        <v>92</v>
      </c>
      <c r="B109" s="64" t="s">
        <v>217</v>
      </c>
      <c r="C109" s="65" t="s">
        <v>29</v>
      </c>
      <c r="D109" s="64">
        <v>8</v>
      </c>
      <c r="E109" s="127"/>
      <c r="F109" s="57">
        <f>ROUND(D109*E109,0)</f>
        <v>0</v>
      </c>
    </row>
    <row r="110" spans="1:9" s="1" customFormat="1" ht="33" customHeight="1" outlineLevel="1" x14ac:dyDescent="0.25">
      <c r="A110" s="58"/>
      <c r="B110" s="59" t="s">
        <v>237</v>
      </c>
      <c r="C110" s="60"/>
      <c r="D110" s="58"/>
      <c r="E110" s="61"/>
      <c r="F110" s="62"/>
      <c r="G110" s="11"/>
      <c r="H110" s="10"/>
      <c r="I110" s="10"/>
    </row>
    <row r="111" spans="1:9" x14ac:dyDescent="0.25">
      <c r="A111" s="63" t="s">
        <v>93</v>
      </c>
      <c r="B111" s="64" t="s">
        <v>238</v>
      </c>
      <c r="C111" s="65" t="s">
        <v>29</v>
      </c>
      <c r="D111" s="64">
        <v>1</v>
      </c>
      <c r="E111" s="127"/>
      <c r="F111" s="57">
        <f>ROUND(D111*E111,0)</f>
        <v>0</v>
      </c>
    </row>
    <row r="112" spans="1:9" ht="77.25" customHeight="1" outlineLevel="1" x14ac:dyDescent="0.25">
      <c r="A112" s="63"/>
      <c r="B112" s="113" t="s">
        <v>240</v>
      </c>
      <c r="C112" s="65"/>
      <c r="D112" s="64"/>
      <c r="E112" s="131"/>
      <c r="F112" s="57"/>
    </row>
    <row r="113" spans="1:9" x14ac:dyDescent="0.25">
      <c r="A113" s="63" t="s">
        <v>140</v>
      </c>
      <c r="B113" s="64" t="s">
        <v>141</v>
      </c>
      <c r="C113" s="65" t="s">
        <v>29</v>
      </c>
      <c r="D113" s="64">
        <v>2</v>
      </c>
      <c r="E113" s="127"/>
      <c r="F113" s="57">
        <f>ROUND(D113*E113,0)</f>
        <v>0</v>
      </c>
    </row>
    <row r="114" spans="1:9" s="1" customFormat="1" ht="108.75" customHeight="1" outlineLevel="1" x14ac:dyDescent="0.25">
      <c r="A114" s="58"/>
      <c r="B114" s="59" t="s">
        <v>227</v>
      </c>
      <c r="C114" s="60"/>
      <c r="D114" s="58"/>
      <c r="E114" s="61"/>
      <c r="F114" s="62"/>
      <c r="G114" s="11"/>
      <c r="H114" s="10"/>
      <c r="I114" s="10"/>
    </row>
    <row r="115" spans="1:9" x14ac:dyDescent="0.25">
      <c r="A115" s="63" t="s">
        <v>142</v>
      </c>
      <c r="B115" s="64" t="s">
        <v>143</v>
      </c>
      <c r="C115" s="65" t="s">
        <v>29</v>
      </c>
      <c r="D115" s="64">
        <v>2</v>
      </c>
      <c r="E115" s="127"/>
      <c r="F115" s="57">
        <f>ROUND(D115*E115,0)</f>
        <v>0</v>
      </c>
    </row>
    <row r="116" spans="1:9" s="1" customFormat="1" ht="24" outlineLevel="1" x14ac:dyDescent="0.25">
      <c r="A116" s="58"/>
      <c r="B116" s="59" t="s">
        <v>144</v>
      </c>
      <c r="C116" s="60"/>
      <c r="D116" s="58"/>
      <c r="E116" s="61"/>
      <c r="F116" s="62"/>
      <c r="G116" s="11"/>
      <c r="H116" s="10"/>
      <c r="I116" s="10"/>
    </row>
    <row r="117" spans="1:9" x14ac:dyDescent="0.25">
      <c r="A117" s="63" t="s">
        <v>145</v>
      </c>
      <c r="B117" s="64" t="s">
        <v>146</v>
      </c>
      <c r="C117" s="65" t="s">
        <v>29</v>
      </c>
      <c r="D117" s="64">
        <v>2</v>
      </c>
      <c r="E117" s="127"/>
      <c r="F117" s="57">
        <f>ROUND(D117*E117,0)</f>
        <v>0</v>
      </c>
    </row>
    <row r="118" spans="1:9" s="1" customFormat="1" ht="105" customHeight="1" outlineLevel="1" x14ac:dyDescent="0.25">
      <c r="A118" s="58"/>
      <c r="B118" s="59" t="s">
        <v>227</v>
      </c>
      <c r="C118" s="60"/>
      <c r="D118" s="58"/>
      <c r="E118" s="61"/>
      <c r="F118" s="62"/>
      <c r="G118" s="11"/>
      <c r="H118" s="10"/>
      <c r="I118" s="10"/>
    </row>
    <row r="119" spans="1:9" x14ac:dyDescent="0.25">
      <c r="A119" s="63" t="s">
        <v>147</v>
      </c>
      <c r="B119" s="64" t="s">
        <v>148</v>
      </c>
      <c r="C119" s="65" t="s">
        <v>29</v>
      </c>
      <c r="D119" s="64">
        <v>2</v>
      </c>
      <c r="E119" s="127"/>
      <c r="F119" s="57">
        <f>ROUND(D119*E119,0)</f>
        <v>0</v>
      </c>
    </row>
    <row r="120" spans="1:9" s="1" customFormat="1" ht="24" outlineLevel="1" x14ac:dyDescent="0.25">
      <c r="A120" s="58"/>
      <c r="B120" s="59" t="s">
        <v>144</v>
      </c>
      <c r="C120" s="60"/>
      <c r="D120" s="58"/>
      <c r="E120" s="61"/>
      <c r="F120" s="62"/>
      <c r="G120" s="11"/>
      <c r="H120" s="10"/>
      <c r="I120" s="10"/>
    </row>
    <row r="121" spans="1:9" x14ac:dyDescent="0.25">
      <c r="A121" s="63" t="s">
        <v>149</v>
      </c>
      <c r="B121" s="64" t="s">
        <v>150</v>
      </c>
      <c r="C121" s="65" t="s">
        <v>29</v>
      </c>
      <c r="D121" s="64">
        <v>2</v>
      </c>
      <c r="E121" s="127"/>
      <c r="F121" s="57">
        <f>ROUND(D121*E121,0)</f>
        <v>0</v>
      </c>
    </row>
    <row r="122" spans="1:9" s="1" customFormat="1" ht="108" customHeight="1" outlineLevel="1" x14ac:dyDescent="0.25">
      <c r="A122" s="58"/>
      <c r="B122" s="59" t="s">
        <v>228</v>
      </c>
      <c r="C122" s="60"/>
      <c r="D122" s="58"/>
      <c r="E122" s="61"/>
      <c r="F122" s="62"/>
      <c r="G122" s="11"/>
      <c r="H122" s="10"/>
      <c r="I122" s="10"/>
    </row>
    <row r="123" spans="1:9" x14ac:dyDescent="0.25">
      <c r="A123" s="63" t="s">
        <v>151</v>
      </c>
      <c r="B123" s="64" t="s">
        <v>152</v>
      </c>
      <c r="C123" s="65" t="s">
        <v>29</v>
      </c>
      <c r="D123" s="64">
        <v>2</v>
      </c>
      <c r="E123" s="127"/>
      <c r="F123" s="57">
        <f>ROUND(D123*E123,0)</f>
        <v>0</v>
      </c>
    </row>
    <row r="124" spans="1:9" s="1" customFormat="1" ht="24" outlineLevel="1" x14ac:dyDescent="0.25">
      <c r="A124" s="58"/>
      <c r="B124" s="59" t="s">
        <v>153</v>
      </c>
      <c r="C124" s="60"/>
      <c r="D124" s="58"/>
      <c r="E124" s="61"/>
      <c r="F124" s="62"/>
      <c r="G124" s="11"/>
      <c r="H124" s="10"/>
      <c r="I124" s="10"/>
    </row>
    <row r="125" spans="1:9" x14ac:dyDescent="0.25">
      <c r="A125" s="63" t="s">
        <v>154</v>
      </c>
      <c r="B125" s="64" t="s">
        <v>155</v>
      </c>
      <c r="C125" s="65" t="s">
        <v>29</v>
      </c>
      <c r="D125" s="64">
        <v>1</v>
      </c>
      <c r="E125" s="127"/>
      <c r="F125" s="57">
        <f>ROUND(D125*E125,0)</f>
        <v>0</v>
      </c>
    </row>
    <row r="126" spans="1:9" s="1" customFormat="1" ht="89.25" customHeight="1" outlineLevel="1" x14ac:dyDescent="0.25">
      <c r="A126" s="58"/>
      <c r="B126" s="59" t="s">
        <v>236</v>
      </c>
      <c r="C126" s="60"/>
      <c r="D126" s="58"/>
      <c r="E126" s="61"/>
      <c r="F126" s="62"/>
      <c r="G126" s="11"/>
      <c r="H126" s="10"/>
      <c r="I126" s="10"/>
    </row>
    <row r="127" spans="1:9" x14ac:dyDescent="0.25">
      <c r="A127" s="63" t="s">
        <v>156</v>
      </c>
      <c r="B127" s="64" t="s">
        <v>157</v>
      </c>
      <c r="C127" s="65" t="s">
        <v>29</v>
      </c>
      <c r="D127" s="64">
        <v>1</v>
      </c>
      <c r="E127" s="127"/>
      <c r="F127" s="57">
        <f>ROUND(D127*E127,0)</f>
        <v>0</v>
      </c>
    </row>
    <row r="128" spans="1:9" s="1" customFormat="1" ht="93.75" customHeight="1" outlineLevel="1" x14ac:dyDescent="0.25">
      <c r="A128" s="58"/>
      <c r="B128" s="59" t="s">
        <v>235</v>
      </c>
      <c r="C128" s="60"/>
      <c r="D128" s="58"/>
      <c r="E128" s="61"/>
      <c r="F128" s="62"/>
      <c r="G128" s="11"/>
      <c r="H128" s="10"/>
      <c r="I128" s="10"/>
    </row>
    <row r="129" spans="1:9" x14ac:dyDescent="0.25">
      <c r="A129" s="63" t="s">
        <v>158</v>
      </c>
      <c r="B129" s="64" t="s">
        <v>159</v>
      </c>
      <c r="C129" s="65" t="s">
        <v>29</v>
      </c>
      <c r="D129" s="64">
        <v>1</v>
      </c>
      <c r="E129" s="127"/>
      <c r="F129" s="57">
        <f>ROUND(D129*E129,0)</f>
        <v>0</v>
      </c>
    </row>
    <row r="130" spans="1:9" s="1" customFormat="1" ht="143.25" customHeight="1" outlineLevel="1" x14ac:dyDescent="0.25">
      <c r="A130" s="58"/>
      <c r="B130" s="59" t="s">
        <v>234</v>
      </c>
      <c r="C130" s="60"/>
      <c r="D130" s="58"/>
      <c r="E130" s="61"/>
      <c r="F130" s="62"/>
      <c r="G130" s="11"/>
      <c r="H130" s="10"/>
      <c r="I130" s="10"/>
    </row>
    <row r="131" spans="1:9" x14ac:dyDescent="0.25">
      <c r="A131" s="63" t="s">
        <v>160</v>
      </c>
      <c r="B131" s="64" t="s">
        <v>161</v>
      </c>
      <c r="C131" s="65" t="s">
        <v>29</v>
      </c>
      <c r="D131" s="64">
        <v>3</v>
      </c>
      <c r="E131" s="127"/>
      <c r="F131" s="57">
        <f>ROUND(D131*E131,0)</f>
        <v>0</v>
      </c>
    </row>
    <row r="132" spans="1:9" s="1" customFormat="1" ht="156" outlineLevel="1" x14ac:dyDescent="0.25">
      <c r="A132" s="58"/>
      <c r="B132" s="59" t="s">
        <v>162</v>
      </c>
      <c r="C132" s="60"/>
      <c r="D132" s="58"/>
      <c r="E132" s="61"/>
      <c r="F132" s="62"/>
      <c r="G132" s="11"/>
      <c r="H132" s="10"/>
      <c r="I132" s="10"/>
    </row>
    <row r="133" spans="1:9" x14ac:dyDescent="0.25">
      <c r="A133" s="63" t="s">
        <v>163</v>
      </c>
      <c r="B133" s="64" t="s">
        <v>164</v>
      </c>
      <c r="C133" s="65" t="s">
        <v>37</v>
      </c>
      <c r="D133" s="64">
        <v>6</v>
      </c>
      <c r="E133" s="127"/>
      <c r="F133" s="57">
        <f>ROUND(D133*E133,0)</f>
        <v>0</v>
      </c>
    </row>
    <row r="134" spans="1:9" s="1" customFormat="1" ht="30" customHeight="1" outlineLevel="1" x14ac:dyDescent="0.25">
      <c r="A134" s="58"/>
      <c r="B134" s="59" t="s">
        <v>233</v>
      </c>
      <c r="C134" s="60"/>
      <c r="D134" s="58"/>
      <c r="E134" s="61"/>
      <c r="F134" s="62"/>
      <c r="G134" s="11"/>
      <c r="H134" s="10"/>
      <c r="I134" s="10"/>
    </row>
    <row r="135" spans="1:9" x14ac:dyDescent="0.25">
      <c r="A135" s="63" t="s">
        <v>165</v>
      </c>
      <c r="B135" s="64" t="s">
        <v>166</v>
      </c>
      <c r="C135" s="65" t="s">
        <v>29</v>
      </c>
      <c r="D135" s="64">
        <v>10</v>
      </c>
      <c r="E135" s="127"/>
      <c r="F135" s="57">
        <f>ROUND(D135*E135,0)</f>
        <v>0</v>
      </c>
    </row>
    <row r="136" spans="1:9" s="1" customFormat="1" ht="94.5" customHeight="1" outlineLevel="1" x14ac:dyDescent="0.25">
      <c r="A136" s="58"/>
      <c r="B136" s="59" t="s">
        <v>229</v>
      </c>
      <c r="C136" s="60"/>
      <c r="D136" s="58"/>
      <c r="E136" s="61"/>
      <c r="F136" s="62"/>
      <c r="G136" s="11"/>
      <c r="H136" s="10"/>
      <c r="I136" s="10"/>
    </row>
    <row r="137" spans="1:9" x14ac:dyDescent="0.25">
      <c r="A137" s="63" t="s">
        <v>167</v>
      </c>
      <c r="B137" s="64" t="s">
        <v>168</v>
      </c>
      <c r="C137" s="65" t="s">
        <v>26</v>
      </c>
      <c r="D137" s="64">
        <v>6.5</v>
      </c>
      <c r="E137" s="127"/>
      <c r="F137" s="57">
        <f>ROUND(D137*E137,0)</f>
        <v>0</v>
      </c>
    </row>
    <row r="138" spans="1:9" s="1" customFormat="1" ht="52.5" customHeight="1" outlineLevel="1" x14ac:dyDescent="0.25">
      <c r="A138" s="58"/>
      <c r="B138" s="59" t="s">
        <v>230</v>
      </c>
      <c r="C138" s="60"/>
      <c r="D138" s="58"/>
      <c r="E138" s="61"/>
      <c r="F138" s="62"/>
      <c r="G138" s="11"/>
      <c r="H138" s="10"/>
      <c r="I138" s="10"/>
    </row>
    <row r="139" spans="1:9" x14ac:dyDescent="0.25">
      <c r="A139" s="63" t="s">
        <v>169</v>
      </c>
      <c r="B139" s="64" t="s">
        <v>170</v>
      </c>
      <c r="C139" s="65" t="s">
        <v>29</v>
      </c>
      <c r="D139" s="64">
        <v>4</v>
      </c>
      <c r="E139" s="127"/>
      <c r="F139" s="57">
        <f>ROUND(D139*E139,0)</f>
        <v>0</v>
      </c>
    </row>
    <row r="140" spans="1:9" s="1" customFormat="1" ht="33.75" customHeight="1" outlineLevel="1" x14ac:dyDescent="0.25">
      <c r="A140" s="58"/>
      <c r="B140" s="59" t="s">
        <v>171</v>
      </c>
      <c r="C140" s="60"/>
      <c r="D140" s="58"/>
      <c r="E140" s="61"/>
      <c r="F140" s="62"/>
      <c r="G140" s="11"/>
      <c r="H140" s="10"/>
      <c r="I140" s="10"/>
    </row>
    <row r="141" spans="1:9" x14ac:dyDescent="0.25">
      <c r="A141" s="63" t="s">
        <v>172</v>
      </c>
      <c r="B141" s="64" t="s">
        <v>173</v>
      </c>
      <c r="C141" s="65" t="s">
        <v>29</v>
      </c>
      <c r="D141" s="64">
        <v>1</v>
      </c>
      <c r="E141" s="127"/>
      <c r="F141" s="57">
        <f>ROUND(D141*E141,0)</f>
        <v>0</v>
      </c>
    </row>
    <row r="142" spans="1:9" s="1" customFormat="1" ht="30.75" customHeight="1" outlineLevel="1" x14ac:dyDescent="0.25">
      <c r="A142" s="58"/>
      <c r="B142" s="59" t="s">
        <v>231</v>
      </c>
      <c r="C142" s="60"/>
      <c r="D142" s="58"/>
      <c r="E142" s="61"/>
      <c r="F142" s="57">
        <f t="shared" ref="F142:F143" si="0">ROUND(D142*E142,0)</f>
        <v>0</v>
      </c>
      <c r="G142" s="11"/>
      <c r="H142" s="10"/>
      <c r="I142" s="10"/>
    </row>
    <row r="143" spans="1:9" s="1" customFormat="1" x14ac:dyDescent="0.25">
      <c r="A143" s="63" t="s">
        <v>218</v>
      </c>
      <c r="B143" s="64" t="s">
        <v>219</v>
      </c>
      <c r="C143" s="65" t="s">
        <v>29</v>
      </c>
      <c r="D143" s="64">
        <v>1</v>
      </c>
      <c r="E143" s="127"/>
      <c r="F143" s="57">
        <f t="shared" si="0"/>
        <v>0</v>
      </c>
      <c r="G143" s="11"/>
      <c r="H143" s="10"/>
      <c r="I143" s="10"/>
    </row>
    <row r="144" spans="1:9" s="1" customFormat="1" ht="84" outlineLevel="1" x14ac:dyDescent="0.25">
      <c r="A144" s="58"/>
      <c r="B144" s="59" t="s">
        <v>232</v>
      </c>
      <c r="C144" s="60"/>
      <c r="D144" s="58"/>
      <c r="E144" s="61"/>
      <c r="F144" s="62"/>
      <c r="G144" s="11"/>
      <c r="H144" s="10"/>
      <c r="I144" s="10"/>
    </row>
    <row r="145" spans="1:6" x14ac:dyDescent="0.25">
      <c r="A145" s="99"/>
      <c r="B145" s="100" t="s">
        <v>20</v>
      </c>
      <c r="C145" s="101" t="s">
        <v>21</v>
      </c>
      <c r="D145" s="100"/>
      <c r="E145" s="102"/>
      <c r="F145" s="103">
        <f>F9</f>
        <v>0</v>
      </c>
    </row>
  </sheetData>
  <sheetProtection password="CC81" sheet="1" objects="1" scenarios="1"/>
  <pageMargins left="0.70866141732283472" right="0.70866141732283472" top="0.78740157480314965" bottom="0.78740157480314965" header="0.31496062992125984" footer="0.31496062992125984"/>
  <pageSetup paperSize="9" scale="56" fitToHeight="0" orientation="portrait" r:id="rId1"/>
  <rowBreaks count="4" manualBreakCount="4">
    <brk id="29" max="16383" man="1"/>
    <brk id="67" max="16383" man="1"/>
    <brk id="9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view="pageBreakPreview" zoomScale="77" zoomScaleNormal="100" zoomScaleSheetLayoutView="77" workbookViewId="0">
      <selection activeCell="E15" sqref="E15"/>
    </sheetView>
  </sheetViews>
  <sheetFormatPr defaultRowHeight="15" outlineLevelRow="1" x14ac:dyDescent="0.25"/>
  <cols>
    <col min="1" max="1" width="9.140625" style="2"/>
    <col min="2" max="2" width="92.42578125" style="2" customWidth="1"/>
    <col min="3" max="3" width="8.5703125" style="6" customWidth="1"/>
    <col min="4" max="4" width="9.140625" style="2"/>
    <col min="5" max="5" width="17.85546875" style="4" customWidth="1"/>
    <col min="6" max="7" width="18.140625" style="3" customWidth="1"/>
    <col min="8" max="9" width="9.140625" style="2"/>
  </cols>
  <sheetData>
    <row r="1" spans="1:9" x14ac:dyDescent="0.25">
      <c r="A1" s="66"/>
      <c r="B1" s="66" t="s">
        <v>189</v>
      </c>
      <c r="C1" s="67"/>
      <c r="D1" s="66"/>
      <c r="E1" s="68"/>
      <c r="F1" s="69"/>
    </row>
    <row r="2" spans="1:9" x14ac:dyDescent="0.25">
      <c r="A2" s="66"/>
      <c r="B2" s="66"/>
      <c r="C2" s="67"/>
      <c r="D2" s="66"/>
      <c r="E2" s="68"/>
      <c r="F2" s="69"/>
    </row>
    <row r="3" spans="1:9" x14ac:dyDescent="0.25">
      <c r="A3" s="66"/>
      <c r="B3" s="66" t="s">
        <v>1</v>
      </c>
      <c r="C3" s="67"/>
      <c r="D3" s="66"/>
      <c r="E3" s="68"/>
      <c r="F3" s="69"/>
    </row>
    <row r="4" spans="1:9" x14ac:dyDescent="0.25">
      <c r="A4" s="66"/>
      <c r="B4" s="66" t="s">
        <v>190</v>
      </c>
      <c r="C4" s="67"/>
      <c r="D4" s="66"/>
      <c r="E4" s="68"/>
      <c r="F4" s="70"/>
    </row>
    <row r="5" spans="1:9" x14ac:dyDescent="0.25">
      <c r="A5" s="66"/>
      <c r="B5" s="66" t="s">
        <v>3</v>
      </c>
      <c r="C5" s="67"/>
      <c r="D5" s="66"/>
      <c r="E5" s="68"/>
      <c r="F5" s="70"/>
    </row>
    <row r="6" spans="1:9" s="1" customFormat="1" x14ac:dyDescent="0.25">
      <c r="A6" s="66"/>
      <c r="B6" s="66"/>
      <c r="C6" s="67"/>
      <c r="D6" s="66"/>
      <c r="E6" s="68"/>
      <c r="F6" s="69"/>
      <c r="G6" s="3"/>
      <c r="H6" s="2"/>
      <c r="I6" s="2"/>
    </row>
    <row r="7" spans="1:9" x14ac:dyDescent="0.25">
      <c r="A7" s="66"/>
      <c r="B7" s="66"/>
      <c r="C7" s="67"/>
      <c r="D7" s="66"/>
      <c r="E7" s="68"/>
      <c r="F7" s="69"/>
    </row>
    <row r="8" spans="1:9" s="5" customFormat="1" ht="21" x14ac:dyDescent="0.25">
      <c r="A8" s="71" t="s">
        <v>13</v>
      </c>
      <c r="B8" s="72" t="s">
        <v>14</v>
      </c>
      <c r="C8" s="73" t="s">
        <v>15</v>
      </c>
      <c r="D8" s="72" t="s">
        <v>16</v>
      </c>
      <c r="E8" s="74" t="s">
        <v>17</v>
      </c>
      <c r="F8" s="75" t="s">
        <v>18</v>
      </c>
      <c r="G8" s="9"/>
    </row>
    <row r="9" spans="1:9" x14ac:dyDescent="0.25">
      <c r="A9" s="118" t="s">
        <v>23</v>
      </c>
      <c r="B9" s="119" t="s">
        <v>263</v>
      </c>
      <c r="C9" s="120" t="s">
        <v>191</v>
      </c>
      <c r="D9" s="121">
        <v>2</v>
      </c>
      <c r="E9" s="128"/>
      <c r="F9" s="122">
        <f>ROUND(E9*D9,0)</f>
        <v>0</v>
      </c>
    </row>
    <row r="10" spans="1:9" s="1" customFormat="1" ht="93.75" customHeight="1" outlineLevel="1" x14ac:dyDescent="0.25">
      <c r="A10" s="58"/>
      <c r="B10" s="123" t="s">
        <v>271</v>
      </c>
      <c r="C10" s="60"/>
      <c r="D10" s="58"/>
      <c r="E10" s="61"/>
      <c r="F10" s="62"/>
      <c r="G10" s="11"/>
      <c r="H10" s="10"/>
      <c r="I10" s="10"/>
    </row>
    <row r="11" spans="1:9" s="1" customFormat="1" x14ac:dyDescent="0.25">
      <c r="A11" s="118" t="s">
        <v>25</v>
      </c>
      <c r="B11" s="119" t="s">
        <v>192</v>
      </c>
      <c r="C11" s="120" t="s">
        <v>191</v>
      </c>
      <c r="D11" s="121">
        <v>1</v>
      </c>
      <c r="E11" s="128"/>
      <c r="F11" s="122">
        <f>ROUND(E11*D11,0)</f>
        <v>0</v>
      </c>
      <c r="G11" s="11"/>
      <c r="H11" s="10"/>
      <c r="I11" s="10"/>
    </row>
    <row r="12" spans="1:9" s="1" customFormat="1" ht="103.5" customHeight="1" outlineLevel="1" x14ac:dyDescent="0.25">
      <c r="A12" s="58"/>
      <c r="B12" s="123" t="s">
        <v>273</v>
      </c>
      <c r="C12" s="60"/>
      <c r="D12" s="58"/>
      <c r="E12" s="61"/>
      <c r="F12" s="62"/>
      <c r="G12" s="11"/>
      <c r="H12" s="10"/>
      <c r="I12" s="10"/>
    </row>
    <row r="13" spans="1:9" s="1" customFormat="1" x14ac:dyDescent="0.25">
      <c r="A13" s="118" t="s">
        <v>264</v>
      </c>
      <c r="B13" s="119" t="s">
        <v>193</v>
      </c>
      <c r="C13" s="120" t="s">
        <v>191</v>
      </c>
      <c r="D13" s="121">
        <v>2</v>
      </c>
      <c r="E13" s="128"/>
      <c r="F13" s="122">
        <f>ROUND(E13*D13,0)</f>
        <v>0</v>
      </c>
      <c r="G13" s="11"/>
      <c r="H13" s="10"/>
      <c r="I13" s="10"/>
    </row>
    <row r="14" spans="1:9" s="1" customFormat="1" ht="114.75" outlineLevel="1" x14ac:dyDescent="0.25">
      <c r="A14" s="58"/>
      <c r="B14" s="123" t="s">
        <v>272</v>
      </c>
      <c r="C14" s="60"/>
      <c r="D14" s="58"/>
      <c r="E14" s="61"/>
      <c r="F14" s="62"/>
      <c r="G14" s="11"/>
      <c r="H14" s="10"/>
      <c r="I14" s="10"/>
    </row>
    <row r="15" spans="1:9" s="1" customFormat="1" x14ac:dyDescent="0.25">
      <c r="A15" s="76" t="s">
        <v>262</v>
      </c>
      <c r="B15" s="105" t="s">
        <v>267</v>
      </c>
      <c r="C15" s="78" t="s">
        <v>191</v>
      </c>
      <c r="D15" s="77">
        <v>5</v>
      </c>
      <c r="E15" s="129"/>
      <c r="F15" s="104">
        <f>ROUND(E15*D15,0)</f>
        <v>0</v>
      </c>
      <c r="G15" s="11"/>
      <c r="H15" s="10"/>
      <c r="I15" s="10"/>
    </row>
    <row r="16" spans="1:9" s="1" customFormat="1" ht="63.75" outlineLevel="1" x14ac:dyDescent="0.25">
      <c r="A16" s="106"/>
      <c r="B16" s="107" t="s">
        <v>266</v>
      </c>
      <c r="C16" s="108"/>
      <c r="D16" s="106"/>
      <c r="E16" s="109"/>
      <c r="F16" s="110"/>
      <c r="G16" s="11"/>
      <c r="H16" s="10"/>
      <c r="I16" s="10"/>
    </row>
    <row r="17" spans="1:9" s="1" customFormat="1" ht="15" customHeight="1" x14ac:dyDescent="0.25">
      <c r="A17" s="89"/>
      <c r="B17" s="90" t="s">
        <v>185</v>
      </c>
      <c r="C17" s="91" t="s">
        <v>21</v>
      </c>
      <c r="D17" s="90"/>
      <c r="E17" s="92"/>
      <c r="F17" s="93">
        <f>SUM(F9:F15)</f>
        <v>0</v>
      </c>
      <c r="G17" s="3"/>
      <c r="H17" s="2"/>
      <c r="I17" s="2"/>
    </row>
    <row r="18" spans="1:9" ht="15" customHeight="1" x14ac:dyDescent="0.25">
      <c r="A18" s="21"/>
      <c r="B18" s="7"/>
      <c r="C18" s="8"/>
      <c r="D18" s="7"/>
      <c r="E18" s="22"/>
      <c r="F18" s="23"/>
    </row>
    <row r="19" spans="1:9" s="1" customFormat="1" x14ac:dyDescent="0.25">
      <c r="A19" s="10"/>
      <c r="B19" s="24"/>
      <c r="C19" s="25"/>
      <c r="D19" s="10"/>
      <c r="E19" s="26"/>
      <c r="F19" s="11"/>
      <c r="G19" s="11"/>
      <c r="H19" s="10"/>
      <c r="I19" s="10"/>
    </row>
    <row r="20" spans="1:9" ht="15" customHeight="1" x14ac:dyDescent="0.25">
      <c r="A20" s="21"/>
      <c r="B20" s="7"/>
      <c r="C20" s="8"/>
      <c r="D20" s="7"/>
      <c r="E20" s="22"/>
      <c r="F20" s="23"/>
    </row>
    <row r="21" spans="1:9" s="1" customFormat="1" x14ac:dyDescent="0.25">
      <c r="A21" s="10"/>
      <c r="B21" s="24"/>
      <c r="C21" s="25"/>
      <c r="D21" s="10"/>
      <c r="E21" s="26"/>
      <c r="F21" s="11"/>
      <c r="G21" s="11"/>
      <c r="H21" s="10"/>
      <c r="I21" s="10"/>
    </row>
    <row r="22" spans="1:9" ht="15" customHeight="1" x14ac:dyDescent="0.25">
      <c r="A22" s="21"/>
      <c r="B22" s="7"/>
      <c r="C22" s="8"/>
      <c r="D22" s="7"/>
      <c r="E22" s="22"/>
      <c r="F22" s="23"/>
    </row>
    <row r="23" spans="1:9" s="1" customFormat="1" x14ac:dyDescent="0.25">
      <c r="A23" s="10"/>
      <c r="B23" s="24"/>
      <c r="C23" s="25"/>
      <c r="D23" s="10"/>
      <c r="E23" s="26"/>
      <c r="F23" s="11"/>
      <c r="G23" s="11"/>
      <c r="H23" s="10"/>
      <c r="I23" s="10"/>
    </row>
    <row r="24" spans="1:9" s="1" customFormat="1" ht="15" customHeight="1" x14ac:dyDescent="0.25">
      <c r="A24" s="27"/>
      <c r="B24" s="28"/>
      <c r="C24" s="29"/>
      <c r="D24" s="28"/>
      <c r="E24" s="30"/>
      <c r="F24" s="31"/>
      <c r="G24" s="3"/>
      <c r="H24" s="2"/>
      <c r="I24" s="2"/>
    </row>
    <row r="25" spans="1:9" ht="15" customHeight="1" x14ac:dyDescent="0.25">
      <c r="A25" s="21"/>
      <c r="B25" s="7"/>
      <c r="C25" s="8"/>
      <c r="D25" s="7"/>
      <c r="E25" s="22"/>
      <c r="F25" s="23"/>
    </row>
    <row r="26" spans="1:9" s="1" customFormat="1" x14ac:dyDescent="0.25">
      <c r="A26" s="10"/>
      <c r="B26" s="24"/>
      <c r="C26" s="25"/>
      <c r="D26" s="10"/>
      <c r="E26" s="26"/>
      <c r="F26" s="11"/>
      <c r="G26" s="11"/>
      <c r="H26" s="10"/>
      <c r="I26" s="10"/>
    </row>
    <row r="27" spans="1:9" x14ac:dyDescent="0.25">
      <c r="A27" s="21"/>
      <c r="B27" s="7"/>
      <c r="C27" s="8"/>
      <c r="D27" s="7"/>
      <c r="E27" s="22"/>
      <c r="F27" s="23"/>
    </row>
    <row r="28" spans="1:9" s="1" customFormat="1" x14ac:dyDescent="0.25">
      <c r="A28" s="10"/>
      <c r="B28" s="24"/>
      <c r="C28" s="25"/>
      <c r="D28" s="10"/>
      <c r="E28" s="26"/>
      <c r="F28" s="11"/>
      <c r="G28" s="11"/>
      <c r="H28" s="10"/>
      <c r="I28" s="10"/>
    </row>
    <row r="29" spans="1:9" x14ac:dyDescent="0.25">
      <c r="A29" s="21"/>
      <c r="B29" s="7"/>
      <c r="C29" s="8"/>
      <c r="D29" s="7"/>
      <c r="E29" s="22"/>
      <c r="F29" s="23"/>
    </row>
    <row r="30" spans="1:9" s="1" customFormat="1" x14ac:dyDescent="0.25">
      <c r="A30" s="10"/>
      <c r="B30" s="24"/>
      <c r="C30" s="25"/>
      <c r="D30" s="10"/>
      <c r="E30" s="26"/>
      <c r="F30" s="11"/>
      <c r="G30" s="11"/>
      <c r="H30" s="10"/>
      <c r="I30" s="10"/>
    </row>
    <row r="31" spans="1:9" x14ac:dyDescent="0.25">
      <c r="A31" s="21"/>
      <c r="B31" s="7"/>
      <c r="C31" s="8"/>
      <c r="D31" s="7"/>
      <c r="E31" s="22"/>
      <c r="F31" s="23"/>
    </row>
    <row r="32" spans="1:9" s="1" customFormat="1" x14ac:dyDescent="0.25">
      <c r="A32" s="10"/>
      <c r="B32" s="24"/>
      <c r="C32" s="25"/>
      <c r="D32" s="10"/>
      <c r="E32" s="26"/>
      <c r="F32" s="11"/>
      <c r="G32" s="11"/>
      <c r="H32" s="10"/>
      <c r="I32" s="10"/>
    </row>
    <row r="33" spans="1:9" s="1" customFormat="1" x14ac:dyDescent="0.25">
      <c r="A33" s="21"/>
      <c r="B33" s="7"/>
      <c r="C33" s="8"/>
      <c r="D33" s="7"/>
      <c r="E33" s="22"/>
      <c r="F33" s="23"/>
      <c r="G33" s="3"/>
      <c r="H33" s="2"/>
      <c r="I33" s="2"/>
    </row>
    <row r="34" spans="1:9" s="1" customFormat="1" x14ac:dyDescent="0.25">
      <c r="A34" s="10"/>
      <c r="B34" s="24"/>
      <c r="C34" s="25"/>
      <c r="D34" s="10"/>
      <c r="E34" s="26"/>
      <c r="F34" s="11"/>
      <c r="G34" s="11"/>
      <c r="H34" s="10"/>
      <c r="I34" s="10"/>
    </row>
    <row r="35" spans="1:9" x14ac:dyDescent="0.25">
      <c r="A35" s="21"/>
      <c r="B35" s="7"/>
      <c r="C35" s="8"/>
      <c r="D35" s="7"/>
      <c r="E35" s="22"/>
      <c r="F35" s="23"/>
    </row>
    <row r="36" spans="1:9" s="1" customFormat="1" x14ac:dyDescent="0.25">
      <c r="A36" s="10"/>
      <c r="B36" s="24"/>
      <c r="C36" s="25"/>
      <c r="D36" s="10"/>
      <c r="E36" s="26"/>
      <c r="F36" s="11"/>
      <c r="G36" s="11"/>
      <c r="H36" s="10"/>
      <c r="I36" s="10"/>
    </row>
    <row r="37" spans="1:9" x14ac:dyDescent="0.25">
      <c r="A37" s="21"/>
      <c r="B37" s="7"/>
      <c r="C37" s="8"/>
      <c r="D37" s="7"/>
      <c r="E37" s="22"/>
      <c r="F37" s="23"/>
    </row>
    <row r="38" spans="1:9" s="1" customFormat="1" x14ac:dyDescent="0.25">
      <c r="A38" s="10"/>
      <c r="B38" s="24"/>
      <c r="C38" s="25"/>
      <c r="D38" s="10"/>
      <c r="E38" s="26"/>
      <c r="F38" s="11"/>
      <c r="G38" s="11"/>
      <c r="H38" s="10"/>
      <c r="I38" s="10"/>
    </row>
    <row r="39" spans="1:9" x14ac:dyDescent="0.25">
      <c r="A39" s="27"/>
      <c r="B39" s="28"/>
      <c r="C39" s="29"/>
      <c r="D39" s="28"/>
      <c r="E39" s="30"/>
      <c r="F39" s="31"/>
    </row>
    <row r="40" spans="1:9" x14ac:dyDescent="0.25">
      <c r="A40" s="21"/>
      <c r="B40" s="7"/>
      <c r="C40" s="8"/>
      <c r="D40" s="7"/>
      <c r="E40" s="22"/>
      <c r="F40" s="23"/>
    </row>
    <row r="41" spans="1:9" s="1" customFormat="1" x14ac:dyDescent="0.25">
      <c r="A41" s="10"/>
      <c r="B41" s="24"/>
      <c r="C41" s="25"/>
      <c r="D41" s="10"/>
      <c r="E41" s="26"/>
      <c r="F41" s="11"/>
      <c r="G41" s="11"/>
      <c r="H41" s="10"/>
      <c r="I41" s="10"/>
    </row>
    <row r="42" spans="1:9" x14ac:dyDescent="0.25">
      <c r="A42" s="21"/>
      <c r="B42" s="7"/>
      <c r="C42" s="8"/>
      <c r="D42" s="7"/>
      <c r="E42" s="22"/>
      <c r="F42" s="23"/>
    </row>
    <row r="43" spans="1:9" s="1" customFormat="1" x14ac:dyDescent="0.25">
      <c r="A43" s="10"/>
      <c r="B43" s="24"/>
      <c r="C43" s="25"/>
      <c r="D43" s="10"/>
      <c r="E43" s="26"/>
      <c r="F43" s="11"/>
      <c r="G43" s="11"/>
      <c r="H43" s="10"/>
      <c r="I43" s="10"/>
    </row>
    <row r="44" spans="1:9" x14ac:dyDescent="0.25">
      <c r="A44" s="21"/>
      <c r="B44" s="7"/>
      <c r="C44" s="8"/>
      <c r="D44" s="7"/>
      <c r="E44" s="22"/>
      <c r="F44" s="23"/>
    </row>
    <row r="45" spans="1:9" s="1" customFormat="1" x14ac:dyDescent="0.25">
      <c r="A45" s="10"/>
      <c r="B45" s="24"/>
      <c r="C45" s="25"/>
      <c r="D45" s="10"/>
      <c r="E45" s="26"/>
      <c r="F45" s="11"/>
      <c r="G45" s="11"/>
      <c r="H45" s="10"/>
      <c r="I45" s="10"/>
    </row>
    <row r="46" spans="1:9" x14ac:dyDescent="0.25">
      <c r="A46" s="21"/>
      <c r="B46" s="7"/>
      <c r="C46" s="8"/>
      <c r="D46" s="7"/>
      <c r="E46" s="22"/>
      <c r="F46" s="23"/>
    </row>
    <row r="47" spans="1:9" s="1" customFormat="1" x14ac:dyDescent="0.25">
      <c r="A47" s="10"/>
      <c r="B47" s="24"/>
      <c r="C47" s="25"/>
      <c r="D47" s="10"/>
      <c r="E47" s="26"/>
      <c r="F47" s="11"/>
      <c r="G47" s="11"/>
      <c r="H47" s="10"/>
      <c r="I47" s="10"/>
    </row>
    <row r="48" spans="1:9" x14ac:dyDescent="0.25">
      <c r="A48" s="21"/>
      <c r="B48" s="7"/>
      <c r="C48" s="8"/>
      <c r="D48" s="7"/>
      <c r="E48" s="22"/>
      <c r="F48" s="23"/>
    </row>
    <row r="49" spans="1:9" s="1" customFormat="1" x14ac:dyDescent="0.25">
      <c r="A49" s="10"/>
      <c r="B49" s="24"/>
      <c r="C49" s="25"/>
      <c r="D49" s="10"/>
      <c r="E49" s="26"/>
      <c r="F49" s="11"/>
      <c r="G49" s="11"/>
      <c r="H49" s="10"/>
      <c r="I49" s="10"/>
    </row>
    <row r="50" spans="1:9" x14ac:dyDescent="0.25">
      <c r="A50" s="32"/>
      <c r="B50" s="33"/>
      <c r="C50" s="34"/>
      <c r="D50" s="33"/>
      <c r="E50" s="35"/>
      <c r="F50" s="36"/>
    </row>
    <row r="53" spans="1:9" x14ac:dyDescent="0.25">
      <c r="A53" s="37"/>
      <c r="B53" s="33"/>
      <c r="C53" s="38"/>
      <c r="D53" s="37"/>
      <c r="E53" s="39"/>
      <c r="F53" s="40"/>
    </row>
  </sheetData>
  <sheetProtection algorithmName="SHA-512" hashValue="4pIBbUfsP1kL1CdrMKRuLQSi/9rKMiHq8Bz0nchiEt3AxyI4PR5x0CCipSm81Vc16vWvE4lgX1bj5bZZfhIpPg==" saltValue="8IdR/COdcmdi8RSunKDcCw==" spinCount="100000" sheet="1" objects="1" scenarios="1"/>
  <pageMargins left="0.7" right="0.7" top="0.78740157499999996" bottom="0.78740157499999996"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souhrn</vt:lpstr>
      <vt:lpstr>swb</vt:lpstr>
      <vt:lpstr>mzb</vt:lpstr>
      <vt:lpstr>brodítka</vt:lpstr>
      <vt:lpstr>brodítka!Oblast_tisku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2019-01-29T11:00:05Z</dcterms:created>
  <dcterms:modified xsi:type="dcterms:W3CDTF">2019-04-26T14:35:02Z</dcterms:modified>
</cp:coreProperties>
</file>