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425"/>
  <workbookPr filterPrivacy="1" defaultThemeVersion="124226"/>
  <bookViews>
    <workbookView xWindow="65416" yWindow="65416" windowWidth="24240" windowHeight="13140" activeTab="2"/>
  </bookViews>
  <sheets>
    <sheet name="souhrn" sheetId="8" r:id="rId1"/>
    <sheet name="swb" sheetId="7" r:id="rId2"/>
    <sheet name="mzb" sheetId="6" r:id="rId3"/>
    <sheet name="brodítka" sheetId="9" r:id="rId4"/>
  </sheets>
  <definedNames>
    <definedName name="_xlnm.Print_Area" localSheetId="3">'brodítka'!$A$1:$F$17</definedName>
  </definedNames>
  <calcPr calcId="191029"/>
  <extLst/>
</workbook>
</file>

<file path=xl/sharedStrings.xml><?xml version="1.0" encoding="utf-8"?>
<sst xmlns="http://schemas.openxmlformats.org/spreadsheetml/2006/main" count="461" uniqueCount="277">
  <si>
    <t>AKCE: Trutnov, Rekonstrukce letního koupaliště</t>
  </si>
  <si>
    <t>MÍSTO STAVBY: Trutnov</t>
  </si>
  <si>
    <t xml:space="preserve">OZNAČENÍ: Plavecký bazén                                                                  </t>
  </si>
  <si>
    <t xml:space="preserve">ČÍSLO VÝKRESU:                                                   </t>
  </si>
  <si>
    <t>ROZMĚRY:</t>
  </si>
  <si>
    <t>Šířka</t>
  </si>
  <si>
    <t>12,30m</t>
  </si>
  <si>
    <t>Délka</t>
  </si>
  <si>
    <t>25m</t>
  </si>
  <si>
    <t>Hloubka</t>
  </si>
  <si>
    <t xml:space="preserve">1,20m - 1,60m </t>
  </si>
  <si>
    <t>Šířka žlábku</t>
  </si>
  <si>
    <t>Šířka přelivové hrany</t>
  </si>
  <si>
    <t>Číslo položky</t>
  </si>
  <si>
    <t>Zkrácený text dodávky - montáže</t>
  </si>
  <si>
    <t>mj</t>
  </si>
  <si>
    <t>Počet</t>
  </si>
  <si>
    <t>Cena za mj bez DPH
CZK/mj</t>
  </si>
  <si>
    <t>Cena bez DPH
CZK</t>
  </si>
  <si>
    <t xml:space="preserve">          </t>
  </si>
  <si>
    <t>CELKOVÁ CENA BEZ DPH</t>
  </si>
  <si>
    <t xml:space="preserve">      </t>
  </si>
  <si>
    <t>TĚLESO BAZÉNU</t>
  </si>
  <si>
    <t xml:space="preserve">1.1.      </t>
  </si>
  <si>
    <t xml:space="preserve">pack  </t>
  </si>
  <si>
    <t xml:space="preserve">1.2.      </t>
  </si>
  <si>
    <t xml:space="preserve">m2    </t>
  </si>
  <si>
    <t>VNITŘNÍ VESTAVBY DO BAZÉNU</t>
  </si>
  <si>
    <t xml:space="preserve">2.01.     </t>
  </si>
  <si>
    <t xml:space="preserve">ks    </t>
  </si>
  <si>
    <t xml:space="preserve">2.02.     </t>
  </si>
  <si>
    <t>Madla k zapuštěnému žebříku výkl. - úprava BRUS</t>
  </si>
  <si>
    <t xml:space="preserve">pár   </t>
  </si>
  <si>
    <t>Jedná se o broušenou trubku průměru 40mm, která je tvarově upravena tak, aby vytvářela oporu osoby vstupující nebo vystupující z bazénu. Tvar a provedení ergonomicky upraveno v souladu s požadavky na co největší pohodlí a komfort návštěvníků. Tvar dle PD.</t>
  </si>
  <si>
    <t>BAZÉNOVÁ HYDRAULIKA</t>
  </si>
  <si>
    <t xml:space="preserve">3.01.     </t>
  </si>
  <si>
    <t>Kanál dnového rozvodu s krytem, opatřeným protiskluzovým dezénem (ATV) (kryt bez barvení)</t>
  </si>
  <si>
    <t xml:space="preserve">m     </t>
  </si>
  <si>
    <t>Pro přívod čerstvé vody do bazénu, jsou ve dně bazénu zabudovány kanály s odnímatelnými poklopy (zajišťující jednoduchou údržbu a čištění) s prolisovanými vstřikovacími tryskami, provedení komplet z nerezové oceli. Těsnění mezi dnovým kanálem a krytem je z elastického pryžového materiálu. Tento profil se na lem krytu přisvorkuje a konce těsnícího profilu se přilepí. Upevnění krytů musí zajišťovat snadnou opětovnou montáž i demontáž, pomoci montážního klíče.
Povrchy krytů dnových kanálů musí mít stejný design a povrch jako okolní dno v bazénu. Kryty musí být vyrobeny v takové délce, aby s nimi byla snadná manipulace a musí mít tuhou a stabilní konstrukci. Tvar kanálů a krytů kanálů, samotné provedení a průřez kanálů včetně napojení na cirkulační systém bazénové vody musí odpovídat platné PD. Množství proudící vody (tlak) vody nesmí překročit 0,03 MPa. Z bezpečnostního hlediska musí být veškeré pohledové plochy kanálu i krytu zaobleny bez ostrých hran a nerovností. Musí být dodrženy bezpečnostně technické požadavky dle ČSN EN 13451 zejména část 1/3  (např. doklad o kontrole zachycování vlasů). Vstřikovací trysky musí být v jedné rovině se dnem bazénu. Rozdělení a dimenze trysek musí odpovídat vyváženým hydraulickým poměrům tak, aby bylo zamezeno vzniku mrtvých zón v prostoru bazénového tělesa. Provedení bude doloženo technickým listem.</t>
  </si>
  <si>
    <t xml:space="preserve">3.02.     </t>
  </si>
  <si>
    <t>Čisticí část dnového kanálu s bezšroubovým uzávěrem krytu (ATV)</t>
  </si>
  <si>
    <t>Jedná se o závěrnou část dnového krytu kanálu.  Kryt čisticího otvoru s tryskami je upevněn k otvoru dnového kanálu pomocí bezšroubového rychlouzávěru, který zajistí obsluze bazénů rychlé a snadné otevírání a zavírání, jehož podstata spočívá v tom, že na spodní straně víka uzavíraného otvoru je kyvně uloženo vahadlo, jehož funkční část se v uzavřené poloze víka opírá o protiprvek, který je ukotven v uzavíraném otvoru. Vahadlo je otočně uloženo na čepu, který je ukotven držáky na spodní části víka. Osa čepu, na kterém je uloženo vahadlo může být buď rovnoběžná s podélnou osou uzavíraného otvoru anebo na ni kolmá. 
Rameno vahadla a ozub vahadla jsou vyváženy vzhledem k čepu tak, že uzávěr je udržován gravitací v uzavřené poloze. Uzávěr krytu je možné snadno ovládat /otevírat/ tlačným klíčem a to i v případě nevypuštěného bazénu. Požadavek na doložení technického listu bezšroubového rychlouzávěru krytu čistící části. Provedení bude doloženo technickým listem.</t>
  </si>
  <si>
    <t xml:space="preserve">3.03.     </t>
  </si>
  <si>
    <t>Slouží k plynulému odvodu bazénové vody z přelivného žlábku, jeho umístění a dimenze musí odpovídat hydraulickým poměrům v bazénu. Prohloubení v místě odtoku včetně odvodního potrubí do vzdálenosti 0,50 m od hrany bazénu, ukončeného lemem a přírubou musí odpovídat platné PD a ČSN EN 1092-1. U venkovních bazénů je odtok standardně opatřen krytem proti vniknutí nežádoucích předmětů do cirkulačního systému.</t>
  </si>
  <si>
    <t xml:space="preserve">3.04.     </t>
  </si>
  <si>
    <t>Lapač hrubých nečistot</t>
  </si>
  <si>
    <t>Slouží ke snížení propadu hrubých nečistot do odtoku ze žlábku. Je tvořený perforovaným nerezovým plechem tvarově uzpůsobeným odtoku ze žlábku.</t>
  </si>
  <si>
    <t xml:space="preserve">3.05.     </t>
  </si>
  <si>
    <t>Vlnolam ve žlábku</t>
  </si>
  <si>
    <t>Směrová regulace proudu vody v rohovém dílu žlábku je tvořená přivařenými nerezovými žebry ke dnu žlábku, tvarově uzpůsobenými požadovanému proudění vody ve žlábku.</t>
  </si>
  <si>
    <t xml:space="preserve">3.06.     </t>
  </si>
  <si>
    <t xml:space="preserve">3.07.     </t>
  </si>
  <si>
    <t xml:space="preserve">3.08.     </t>
  </si>
  <si>
    <t>Potrubní rozvody v rozsahu a dimenzi dle PD. Provedení dle normy ČSN EN 1090-1.</t>
  </si>
  <si>
    <t xml:space="preserve">3.09.     </t>
  </si>
  <si>
    <t xml:space="preserve">3.10.     </t>
  </si>
  <si>
    <t xml:space="preserve">3.11.     </t>
  </si>
  <si>
    <t xml:space="preserve">3.12.     </t>
  </si>
  <si>
    <t>VYBAVENÍ BAZÉNU</t>
  </si>
  <si>
    <t xml:space="preserve">4.01.     </t>
  </si>
  <si>
    <t>Startovní blok trubkový nízký bez měření</t>
  </si>
  <si>
    <t xml:space="preserve">4.02.     </t>
  </si>
  <si>
    <t>Odrazová deska z plexiskla čirá se zásuvnými pouzdry</t>
  </si>
  <si>
    <t xml:space="preserve">4.03.     </t>
  </si>
  <si>
    <t>Držák plaveckých lan - žlábek</t>
  </si>
  <si>
    <t>Držák plaveckých lan, sestávající z konstrukčního elementu se zásuvnou objímkou, který je pevně navařen do přelivného žlábku a zásuvného nerezového elementu dle PD. Konstrukční element je umístěn v úrovni krycího roštu dle PD.</t>
  </si>
  <si>
    <t xml:space="preserve">4.04.     </t>
  </si>
  <si>
    <t>Držák plaveckých lan - skimmer, dělící stěna</t>
  </si>
  <si>
    <t>Držák plaveckých lan, sestávající z konstrukčního elementu se zásuvnou objímkou, který je pevně navařen do skimmerové nebo dělící stěny dle PD. Konstrukční element je umístěn v úrovni vodní hladiny dle PD.</t>
  </si>
  <si>
    <t xml:space="preserve">4.05.     </t>
  </si>
  <si>
    <t>Držák dělících lan</t>
  </si>
  <si>
    <t>Držák dělících lan, sestávající z konstrukčního elementu navařeného na stěnu bazénu, který je pevně navařen do dělící stěny dle PD. Konstrukční element je umístěn v úrovni vodní hladiny dle PD.</t>
  </si>
  <si>
    <t xml:space="preserve">4.06.     </t>
  </si>
  <si>
    <t>Chemické značení (podvodní plavecké pásy) - dno vč. obrátkových stěn</t>
  </si>
  <si>
    <t>Pásy rozměrově a barevně odlišující osu plavecké dráhy dle FINA a PD. Barevný efekt proveden procesem, založeným na bezproudovém anodickém vylučování vrstvy oxidů kovů, za vzniku interferenční vrstvy oxidů kovů a to v takové tloušťce vrstvy, která zrakem na denním světle vykazuje kobaltově modré až černé zabarvení, kobaltová modř RAL 5013. Pásy umístěné na dně a čelních stěnách. Z důvodu nebezpečí vzniku mezikrystalické koroze se nepřipouští jakékoli nánosy, nátěry nebo nástřiky podvodních plaveckých pásů na nerezové části bazénu.</t>
  </si>
  <si>
    <t xml:space="preserve">4.07.     </t>
  </si>
  <si>
    <t>Roštnice přímá - 330mm - bílá</t>
  </si>
  <si>
    <t>Roštnice jsou navrženy dle velikosti a typu přelivného žlábku stanoveného v PD. Konstrukce a materiál roštnice musí přenést mechanické zatížení od koupajících se osob, musí být odolné proti teplotním výkyvům, bazénové vodě a UV záření. Krycí rošty musí mít na své horní straně protiskluzovou úpravu dle ČSN EN 13451-1 zatřídění 24° a musí být umístěny příčně k přelivnému žlábku. Šířka roštnicových prutů max.10mm,  mezera mezi prvky dle ČSN EN 13451 &lt;8 mm. Pro čištění roštů a žlábků musí být rošt odnímatelný, délka jednotlivých roštových dílů musí být cca 1,00 m a musí splňovat dvoubodové spojení v podélné ose, aby nedocházelo k bočním posunům jednotlivých prutů a tím i zvětšování mezer mezi pruty na okrajích. Materiál polypropylén, barva bílá. Jednotlivé prvky roštnice jsou podélně k sobě stažené dvěma závitovými tyčemi do pevného celku o délce cca 1m. Závitové tyče jsou stažené na obou stranách matkami a obě části jsou z materiálu ČSN EN jak. 1.4404 a vyšší. Nepřipouští se jednopáteřní propojení prvků roštnice k sobě vzájemným zásunem na perodrážku.</t>
  </si>
  <si>
    <t xml:space="preserve">4.08.     </t>
  </si>
  <si>
    <t>Roštnice rohová - 330mm - bílá</t>
  </si>
  <si>
    <t>Roštnice jsou navrženy dle velikosti a typu přelivného žlábku stanoveného v PD. Konstrukce a materiál roštnice musí přenést mechanické zatížení od koupajících se osob, musí být odolné proti teplotním výkyvům, bazénové vodě a UV záření. Materiál polypropylén, barva bílá. Krycí rošty musí mít na své horní straně protiskluzovou úpravu dle ČSN EN 13451 zatřídění 24° a musí být umístěny příčně k přelivnému žlábku. Šířka roštnicových prutů max.10mm, mezera mezi prvky dle ČSN EN 13451 &lt;8 mm. Pro čištění roštů a žlábků musí být rošt odnímatelný, délka jednotlivých roštových dílů dle PD a musí splňovat dvoubodové spojení v podélné ose, aby nedocházelo k bočním posunům jednotlivých prutů a tím i zvětšování mezer mezi pruty na okrajích. Jednotlivé prvky roštnice jsou podélně k sobě stažené dvěma závitovými tyčemi do pevného celku o délce cca 1m. Závitové tyče jsou stažené na obou stranách matkami a obě části jsou z materiálu ČSN EN jak. 1.4404 a vyšší. Rohová roštnice musí mít stejný design a stejnou propustnost bazénové vody jako u roštnic v přímém provedení včetně dvoubodového napojení na přímé roštnice. Nepřipouští se jednopáteřní propojení prvků roštnice k sobě vzájemným zásunem na pero drážku.</t>
  </si>
  <si>
    <t xml:space="preserve">4.09.     </t>
  </si>
  <si>
    <t>Bezpečnostní zn. - informační piktogram - rovné hrany</t>
  </si>
  <si>
    <t>Bezpečnostní značka s piktogramem např. "pro neplavce, hl. vody". Umístění v jedné úrovni s horní stranou roštnice, bez výstupků a ostrých hran.
Deska s označením modrá, rám a symbolika bílá.</t>
  </si>
  <si>
    <t>Vstupní schodiště do bazénu je směrem k vodě ze všech stran uzavřená vodotěsně svařená konstrukce včetně podélných nosníků a styčníkových plechů vyhotovených dle konstrukčních a statických požadavků PD. Výška stupnic musí být shodná v celé délce schodiště, velikost a tvar stupnic musí být provedený dle PD. Stupně jsou vytvořeny jako bezpečné nášlapné plochy, které se nesmí prohýbat ani jinak deformovat a nášlapné plochy musí být opatřeny protiskluzovým dezénem v hráškovém provedení (prolis o průměru 10mm, výška prolisu 1,1-1,5 mm, osová rozteč prolisů 20mm, které musí odpovídat normě ČSN EN 13451-1 zatřídění 24°. 
U veřejných bazénů je požadavek na elektrochemické zabarvení okraje stupnic kobaltově modrou barvou RAL 5013. Z důvodu nebezpečí vzniku mezikrystalické koroze se nepřipouští jakékoli nánosy, nátěry nebo nástřiky na nerezové části bazénu.</t>
  </si>
  <si>
    <t>Zábradlí k vodě hl. 1,00-1,30 - povrch.úpr. BRUS (ke schodům) - přímé</t>
  </si>
  <si>
    <t>Zábradlí k vodě je koncipováno jako bezpečnostní prvek v bazénové sestavě. Zábradlí je tvořeno trubkami TRKR 40x2mm a musí odpovídat PD a ČSN EN 13451, důraz je kladen na kvalitu a pečlivost svařovacích prací. Svar musí být bez otřepů a viditelných výstupků. Sklon zábradlí musí odpovídat sklonu schodiště, provedení a tvar dle PD. Zábradlí technologicky upravené brusem K400.</t>
  </si>
  <si>
    <t xml:space="preserve">2.03.     </t>
  </si>
  <si>
    <t xml:space="preserve">2.04.     </t>
  </si>
  <si>
    <t>Slouží pro měření obsahu Cl v bazénové vodě, sestávající z klenutého děrovaného víka z nerezové oceli s přivařeným vestavným hrncem a potrubí do vzdálenosti 0,50 m od hrany bazénu, ukončeného lemem a přírubou, musí odpovídat platné PD a ČSN EN 1092-1. Musí být dodrženy bezpečnostně technické požadavky dle ČSN EN 13451 část 1/3 (např. doklad o kontrole zachycování vlasů).</t>
  </si>
  <si>
    <t>ATRAKCE</t>
  </si>
  <si>
    <t xml:space="preserve">5.01.     </t>
  </si>
  <si>
    <t xml:space="preserve">5.02.     </t>
  </si>
  <si>
    <t xml:space="preserve">5.03.     </t>
  </si>
  <si>
    <t xml:space="preserve">OZNAČENÍ: Víceúčelový bazén                                                               </t>
  </si>
  <si>
    <t>39,30m</t>
  </si>
  <si>
    <t>61m</t>
  </si>
  <si>
    <t xml:space="preserve">0,15m - 1,30m </t>
  </si>
  <si>
    <t xml:space="preserve">2.05.     </t>
  </si>
  <si>
    <t>Vstupní schodiště do bazénu je směrem k vodě ze všech stran tvarově uzavřená vodotěsně svařená konstrukce včetně podélných nosníků a styčníkových plechů vyhotovených dle konstrukčních a statických požadavků PD. Výška stupnic musí být shodná v celé délce schodiště, velikost a tvar stupnic musí být provedeny dle PD. Stupně jsou vytvořeny jako bezpečné nášlapné plochy, které se nesmí prohýbat ani jinak deformovat a nášlapné plochy musí být opatřeny protiskluzovým dezénem v hráškovém provedení (prolis o průměru 10mm, výška prolisu 1,1-1,5 mm, osová rozteč prolisů 20mm, které musí odpovídat normě ČSN EN 13451-1 zatřídění 24°. 
U veřejných bazénů je požadavek na elektrochemické zabarvení okraje stupnic kobaltově modrou barvou RAL 5013. Z důvodu nebezpečí vzniku mezikrystalické koroze se nepřipouští jakékoli nánosy, nátěry nebo nástřiky na nerezové části bazénu.</t>
  </si>
  <si>
    <t xml:space="preserve">2.06.     </t>
  </si>
  <si>
    <t xml:space="preserve">2.08.     </t>
  </si>
  <si>
    <t xml:space="preserve">2.09.     </t>
  </si>
  <si>
    <t xml:space="preserve">2.10.     </t>
  </si>
  <si>
    <t xml:space="preserve">2.11.     </t>
  </si>
  <si>
    <t xml:space="preserve">2.12.     </t>
  </si>
  <si>
    <t>Zábradlí ke stěně hl. 1,00-1,30 - povrch.úpr. BRUS (ke schodům a stěně) - přímé</t>
  </si>
  <si>
    <t>Zábradlí k bazénové stěně je koncipováno jako bezpečnostní prvek v bazénové sestavě, zajišťující nebezpečí pádu osob na schodiště ze strany ochozu kolem bazénu. Zábradlí je tvořeno trubkami TRKR 40x2mm a musí odpovídat PD a ČSN EN 13451, důraz je kladen na kvalitu a pečlivost svařovacích prací. Svar musí být bez otřepů a viditelných výstupků. Sklon zábradlí musí odpovídat sklonu schodiště, provedení a tvar dle PD. Zábradlí technologicky upravené brusem K400.</t>
  </si>
  <si>
    <t xml:space="preserve">2.13.     </t>
  </si>
  <si>
    <t>Zábradlí s plexisklem</t>
  </si>
  <si>
    <t xml:space="preserve">2.14.     </t>
  </si>
  <si>
    <t xml:space="preserve">2.15.     </t>
  </si>
  <si>
    <t>Podvodní trubkové pololehátko kruhové ohýbané - 2m - se vzduchovou masáží</t>
  </si>
  <si>
    <t>Plocha pro sezení je tvořena 21 trubkami TRKR 38x1,5mm, které přesně kopírují osu bočních nosných profilů, ke kterým jsou přivařeny. Mezera mezi jednotlivými trubkami činí 28 mm, tj. dle platných legislativních předpisů a tvarově kopírující požadované zakružení. Ve spodní části pololehátka jsou v profilech hermeticky navařené dvě trubky (DN50) s perforací v horní části trubky, pro distribuci masážního vzduchu. Vzduch je do distributorních trubek přiveden přívodním potrubím ukončeným přírubou DN50/PN10 vyvedeným minimálně 0,5m za bazénovou stěnu. Profily pololehátka jsou kotvené do stěny bazénu. Pro opření hlavy je vhodné instalovat opěrku hlavy. Vhodné do bazénu s hloubkou větší než 1.100mm. 35 až 40 m3/h vzduchu na každé místo k sezení. Požadavek na doložení technického listu trubkového pololehátka s ohýbanými bočnicemi.</t>
  </si>
  <si>
    <t xml:space="preserve">2.16.     </t>
  </si>
  <si>
    <t>Podvodní trubkové pololehátko kruhové ohýbané - 5m - se vzduchovou masáží</t>
  </si>
  <si>
    <t xml:space="preserve">2.17.     </t>
  </si>
  <si>
    <t>Opěrka hlavy rovná - 3 m</t>
  </si>
  <si>
    <t xml:space="preserve">2.18.     </t>
  </si>
  <si>
    <t xml:space="preserve">2.19.     </t>
  </si>
  <si>
    <t>Výškové usazení a délka dělící stěny je dle PD. Horní lem a čelní hrany dělící stěny jsou tvořeny broušenou trubkou. Tento prvek je pevně připevněn k základové konstrukci a navařen na bazénové dno. Z bezpečnostního hlediska se nepřipouští náhrada trubkového lemu za svařovaný lem z plechu.</t>
  </si>
  <si>
    <t xml:space="preserve">2.20.     </t>
  </si>
  <si>
    <t xml:space="preserve">2.21.     </t>
  </si>
  <si>
    <t xml:space="preserve">2.22.     </t>
  </si>
  <si>
    <t xml:space="preserve">2.23.     </t>
  </si>
  <si>
    <t xml:space="preserve">2.24.     </t>
  </si>
  <si>
    <t>Dno pro ostrovy</t>
  </si>
  <si>
    <t>Jedná se o jednostranně ražený plech tl.2,5mm který kopíruje vnější tvar ostrova. Vodotěsně navařeno na vnitřní lem bazénové stěny.</t>
  </si>
  <si>
    <t xml:space="preserve">2.25.     </t>
  </si>
  <si>
    <t>Vstup pro postižené - BRUS</t>
  </si>
  <si>
    <t>Kanál dnového rozvodu s krytem, opatřeným protiskluzovým dezénem (CZD,CZP,CZV)</t>
  </si>
  <si>
    <t>Čisticí část dnového kanálu s bezšroubovým uzávěrem krytu (CZD,CZP,CZV)</t>
  </si>
  <si>
    <t>Tryska vtoková ze dna s bezšroubovým uzávěrem krytu - kruhová</t>
  </si>
  <si>
    <t>Roštnice kruhová - 330mm - bílá</t>
  </si>
  <si>
    <t>Chemické značení (oblast dopadu do vody ze skluzavky nebo tobogánu)</t>
  </si>
  <si>
    <t>Středová čára v každé dráze vyznačená kontrastní barvou na dně. Barevný efekt proveden procesem, založeným na bezproudovém anodickém vylučování vrstvy oxidů kovů, za vzniku interferenční vrstvy oxidů kovů a to v takové tloušťce vrstvy, která zrakem na denním světle vykazuje kobaltově modré až černé zabarvení, kobaltová modř RAL 5013. Z důvodu nebezpečí vzniku mezikrystalické koroze se nepřipouští jakékoli nánosy, nátěry nebo nástřiky středových čar na nerezové části bazénu.</t>
  </si>
  <si>
    <t>Servisní kufřík pro veřejné bazény</t>
  </si>
  <si>
    <t>Plastový kufřík s uzavíratelným poklopem. Obsahuje základní materiály a nástroje pro údržbu a servis nerezových bazénů, nerezový klíč s medvědem pro demontáž roštů, nerezový imbusový klíč, soupravu základních šroubů s imbusovou zapuštěnou hlavou, Molykot pastu 50g, univerzální klíč, sadu utěrek DEOX-FIT 125 ks 15x20cm, příbalové bezpečnostní listy chemikálií, soupravu gumových rukavic, příručku pro provozovatele zařízení z ušlechtilých ocelí. (Variantně: případně ke každé masážní trysce plastovou záslepku plus klíč pro demontáž trysek, ke každému druhu trysky jeden).</t>
  </si>
  <si>
    <t>Nářadí pro montáž a demontáž víka dnového kanálu (veřejné bazény)</t>
  </si>
  <si>
    <t>Zařízení dodávané s tělesem bazénu pro snadnou montáž a demontáž dnových kanálů. Návod na použití dodáván s návodem na obsluhu a údržbu bazénu.</t>
  </si>
  <si>
    <t xml:space="preserve">5.04.     </t>
  </si>
  <si>
    <t>Vodní chrlič 90x15 DN65</t>
  </si>
  <si>
    <t xml:space="preserve">5.05.     </t>
  </si>
  <si>
    <t>Vodní chrlič - spodní díl DN65</t>
  </si>
  <si>
    <t>Jedná se o spodní kotvící díl, který je pevně navařen na bazénové těleso a slouží k přírubovému upevnění vodního chrliče k přívodnímu potrubnímu systému.</t>
  </si>
  <si>
    <t xml:space="preserve">5.06.     </t>
  </si>
  <si>
    <t>Vodní chrlič 400x15 DN100</t>
  </si>
  <si>
    <t xml:space="preserve">5.07.     </t>
  </si>
  <si>
    <t>Vodní chrlič - spodní díl DN100</t>
  </si>
  <si>
    <t xml:space="preserve">5.08.     </t>
  </si>
  <si>
    <t>Vodní dělo DN80</t>
  </si>
  <si>
    <t xml:space="preserve">5.09.     </t>
  </si>
  <si>
    <t>Vodní dělo - spodní díl DN80</t>
  </si>
  <si>
    <t>Jedná se o spodní kotvící díl, který je pevně navařen na bazénové těleso a slouží k přírubovému upevnění vodního děla k přívodnímu potrubnímu systému.</t>
  </si>
  <si>
    <t xml:space="preserve">5.10.     </t>
  </si>
  <si>
    <t>Vodní ježek s odběrem chloru</t>
  </si>
  <si>
    <t xml:space="preserve">5.11.     </t>
  </si>
  <si>
    <t>Vodní zvon</t>
  </si>
  <si>
    <t xml:space="preserve">5.12.     </t>
  </si>
  <si>
    <t>Dětská skluzavka žlabová DINO s přívodem vody</t>
  </si>
  <si>
    <t xml:space="preserve">5.13.     </t>
  </si>
  <si>
    <t>Dnový vzduchovač 300 mm s bezšroubovým uzávěrem krytu</t>
  </si>
  <si>
    <t>Skládá se z kruhového svařence z nerezové oceli o průměru 300mm, umístěného ve dně bazénu a pevně ukotveného do podkladního betonu a navařeného na bazénové dno. Plnící potrubí je vyvedeno minimálně 0,5 m za hranu bazénu a ukončeno lemovým kroužkem a přírubou nebo nátrubkem dle PD. Provedení konstrukce dle PD a ČSN EN 13451, resp. ČSN EN 1092-1. Požadavek na přívod vzduchu dle PD. Horní kryt vzduchovače tvoří kruhový segment odpovídající tloušťky s otvory pro vyústění vzduchu do vodního sloupce. Horní hrana krytu musí být v úrovni dna bazénu. Děrovaný kryt dnové trysky je upevněn k otvoru dnové trysky pomocí bezšroubového rychlouzávěru, který zajistí obsluze bazénů rychlé a snadné otevírání a zavírání, jehož podstata spočívá v tom, že na spodní straně víka uzavíraného otvoru je kyvně uloženo vahadlo, jehož funkční část se v uzavřené poloze víka opírá o protiprvek, který je ukotven v uzavíraném otvoru. Vahadlo je otočně uloženo na čepu, který je ukotven držáky na spodní části víka. Osa čepu, na kterém je uloženo vahadlo může být buď rovnoběžná s podélnou osou uzavíraného otvoru a nebo na ní kolmá. Rameno vahadla a ozub vahadla jsou vyváženy vzhledem k čepu tak, že uzávěr je udržován gravitací v uzavřené poloze. Uzávěr krytu je možné snadno ovládat /otevírat/ tlačným klíčem, a to i v případě nevypuštěného bazénu. Požadavek na doložení technického listu.</t>
  </si>
  <si>
    <t xml:space="preserve">5.14.     </t>
  </si>
  <si>
    <t>Duha (vodní clona k dělící stěně)</t>
  </si>
  <si>
    <t xml:space="preserve">5.15.     </t>
  </si>
  <si>
    <t>Tryska masážní velká - D100/8 (8-10 m3/hod) - s přisáváním vzduchu - kruhová</t>
  </si>
  <si>
    <t xml:space="preserve">5.16.     </t>
  </si>
  <si>
    <t>Šplhací síť</t>
  </si>
  <si>
    <t xml:space="preserve">5.17.     </t>
  </si>
  <si>
    <t>Šplhací síť - sloup</t>
  </si>
  <si>
    <t>Jedná se o soustavu sloupů ukotvených do dna bazénu přes základový systém, v horní části je umístěno několik lan, které slouží pro ručkování nad hladinou. Důraz kladen na kotvení sloupů a uchycení lan šplhací sítě.</t>
  </si>
  <si>
    <t xml:space="preserve">5.18.     </t>
  </si>
  <si>
    <t>Basketbalový koš</t>
  </si>
  <si>
    <t>TYP</t>
  </si>
  <si>
    <t>ROZMĚR</t>
  </si>
  <si>
    <t xml:space="preserve">CENA </t>
  </si>
  <si>
    <t>SWB PLAVECKÝ BAZÉN</t>
  </si>
  <si>
    <t>25,00 x 12,30 x 1,2-1,6m</t>
  </si>
  <si>
    <t>MZB - VÍCEÚČELOVÝ BAZÉN</t>
  </si>
  <si>
    <t>33,5 x 61,00 x 0,9-1,30m</t>
  </si>
  <si>
    <t>BRODÍTKO KLASICKÉ</t>
  </si>
  <si>
    <t>2,00 x 3,00m</t>
  </si>
  <si>
    <t>BRODÍTKO BEZBARIEROVÉ</t>
  </si>
  <si>
    <t>SPRCHA STANDART</t>
  </si>
  <si>
    <t xml:space="preserve">CELKOVÁ CENA BEZ DPH                                                                                </t>
  </si>
  <si>
    <t>DNO BAZÉNU S PROTISKLUZOVOU ÚPRAVOU S KRUHOVÝMI NOPY</t>
  </si>
  <si>
    <t>Potrubní rozvody dle PD</t>
  </si>
  <si>
    <t>4.10.</t>
  </si>
  <si>
    <t>AKCE: Rekonstrukce letního koupaliště</t>
  </si>
  <si>
    <t xml:space="preserve">OZNAČENÍ:Brodítka      </t>
  </si>
  <si>
    <t>ks</t>
  </si>
  <si>
    <t>Brodítko klasické (rozměry 2,0 x 3,0 m)</t>
  </si>
  <si>
    <t>Brodítko bezbariérové (rozměr 2,00 x 3,00m)</t>
  </si>
  <si>
    <t>Schodiště do bazénu - přímé (šíře schodu 2m - 8 - stupínkové)</t>
  </si>
  <si>
    <t>Schodiště do bazénu - přímé (šíře schodu 3,6m - 6 - stupínkové)</t>
  </si>
  <si>
    <t>Schodiště do bazénu - přímé (šíře schodu 1,5 m - 7 - stupínkové)</t>
  </si>
  <si>
    <t>Schodiště do bazénu - přímé (šíře schodu 2m - 5 - stupínkové)</t>
  </si>
  <si>
    <t>Schodiště do bazénu - kruhové i přímé ( 7- stupínkové)</t>
  </si>
  <si>
    <t xml:space="preserve">Schody sedací - kruhové (3 - stupínkové) </t>
  </si>
  <si>
    <t xml:space="preserve">TĚLESO BAZÉNOVÉ VANY S PŘELIVEM </t>
  </si>
  <si>
    <t>Zapuštěný žebřík výklenkový</t>
  </si>
  <si>
    <t xml:space="preserve">Odtok ze žlábku </t>
  </si>
  <si>
    <t>Odtok ze dna bazénu s bezšroubovým uzávěrem krytu</t>
  </si>
  <si>
    <t xml:space="preserve">Tryska měření chlóru ve stěně bazénu </t>
  </si>
  <si>
    <t xml:space="preserve">Příprava pro připojení pololehátka </t>
  </si>
  <si>
    <t xml:space="preserve">Příprava pro připojení lehátka </t>
  </si>
  <si>
    <t xml:space="preserve">Zapuštěný žebřík výklenkový </t>
  </si>
  <si>
    <t>Dělící stěna rovná hl. 1,00-1,20</t>
  </si>
  <si>
    <t xml:space="preserve">Dělící stěna rovná hl. 1,30-1,50 </t>
  </si>
  <si>
    <t xml:space="preserve">Dělící stěna kruhová hl. 1,30-1,50 </t>
  </si>
  <si>
    <t>Dělící stěna rovná hl. 0,40</t>
  </si>
  <si>
    <t xml:space="preserve">Sací kanál atrakcí L=1,25m s bezšroubovým uzávěrem krytu </t>
  </si>
  <si>
    <t xml:space="preserve">Odtok ze dna bazénu s bezšroubovým uzávěrem krytu </t>
  </si>
  <si>
    <t>Tryska měření chlóru ve stěně bazénu - kruhová</t>
  </si>
  <si>
    <t>Kbelíkový strom - 6ks kbelíků</t>
  </si>
  <si>
    <t>Mimoúrovňový spojovací skluz kruhový</t>
  </si>
  <si>
    <t>Příprava pro kotvení leknínů</t>
  </si>
  <si>
    <t>5.19.</t>
  </si>
  <si>
    <t xml:space="preserve">Vodní číše 1,5m, vč. kotvení                 </t>
  </si>
  <si>
    <t>Výškové usazení a délka dělící stěny jedle PD. Horní lem a čelní hrany dělící stěny jsou tvořeny broušenou trubkou. Tento prvek je pevně připevněn k základové konstrukci a navařen na bazénové dno. Z bezpečnostního hlediska se nepřipouští náhrada trubkového lemu za svařovaný lem z plechu.</t>
  </si>
  <si>
    <t>Roštnice jsou navrženy dle velikosti a typu přelivného žlábku stanoveného v PD. Konstrukce a materiál roštnice musí přenést mechanické zatížení od koupajících se osob, musí být odolné proti teplotním výkyvům, bazénové vodě a UV záření. Krycí rošty musí mít na své horní straně protiskluzovou úpravu dle ČSN EN 13451-1 zatřídění 24° a musí být umístěny příčně k přelivnému žlábku. Šířka roštnicových prutů max.10mm,  mezera mezi prvky dle ČSN EN 13451 &lt;8 mm. Pro čištění roštů a žlábků musí být rošt odnímatelný, délka jednotlivých roštových dílů musí být cca 1,00 m a musí splňovat dvoubodové spojení v podélné ose, aby nedocházelo k bočním posunům jednotlivých prutů a tím i zvětšování mezer mezi pruty na okrajích. Materiál polypropylén, barva bílá. Jednotlivé prvky roštnice jsou podélně k sobě stažené dvěma závitovými tyčemi do pevného celku o délce cca 1m. Závitové tyče jsou stažené na obou stranách matkami a obě části jsou z materiálu ČSN EN jak. 1.4404 a vyšší. Nepřipouští se jednopáteřní propojení prvků roštnice k sobě vzájemným zásunem na perodrážku.Provedení doloženo technickým listem včetně certifikátů bezpečnosti..</t>
  </si>
  <si>
    <t>Roštnice jsou navrženy dle velikosti a typu přelivného žlábku stanoveného v PD. Konstrukce a materiál roštnice musí přenést mechanické zatížení od koupajících se osob, musí být odolné proti teplotním výkyvům, bazénové vodě a UV záření. Materiál polypropylén, barva bílá. Krycí rošty musí mít na své horní straně protiskluzovou úpravu dle ČSN EN 13451 zatřídění 24° a musí být umístěny příčně k přelivnému žlábku. Šířka roštnicových prutů max.10mm, mezera mezi prvky dle ČSN EN 13451 &lt;8 mm. Pro čištění roštů a žlábků musí být rošt odnímatelný, délka jednotlivých roštových dílů dle PD a musí splňovat dvoubodové spojení v podélné ose, aby nedocházelo k bočním posunům jednotlivých prutů a tím i zvětšování mezer mezi pruty na okrajích. Jednotlivé prvky roštnice jsou podélně k sobě stažené dvěma závitovými tyčemi do pevného celku o délce cca 1m. Závitové tyče jsou stažené na obou stranách matkami a obě části jsou z materiálu ČSN EN jak. 1.4404 a vyšší. Rohová roštnice musí mít stejný design a stejnou propustnost bazénové vody jako u roštnic v přímém provedení včetně dvoubodového napojení na přímé roštnice. Nepřipouští se jednopáteřní propojení prvků roštnice k sobě vzájemným zásunem na pero drážku. Provedení doloženo technickým listem včetně certifikátů bezpečnosti.</t>
  </si>
  <si>
    <t>Roštnice jsou navrženy dle velikosti a typu přelivného žlábku stanoveného v PD. Konstrukce a materiál roštnice musí přenést mechanické zatížení od koupajících se osob, musí být odolné proti teplotním výkyvům, bazénové vodě a UV záření. Materiál polypropylén, barva bílá. Krycí rošty musí mít na své horní straně protiskluzovou úpravu dle ČSN EN 13451-1 zatřídění 24° a musí být umístěny příčně k přelivnému žlábku. Šířka roštnicových prutů max.10mm, mezera mezi prvky dle ČSN EN 13451 &lt;8 mm. Pro čištění roštů a žlábků musí být rošt odnímatelný, délka jednotlivých roštových dílů musí být cca 1,00 m a musí splňovat dvoubodové spojení v podélné ose, aby nedocházelo k bočním posunům jednotlivých prutů a tím i zvětšování mezer mezi pruty na okrajích. Jednotlivé prvky roštnice jsou podélně k sobě stažené dvěma závitovými tyčemi do pevného celku o délce cca 1m. Závitové tyče jsou stažené na obou stranách matkami a obě části jsou z materiálu ČSN EN jak. 1.4404 a vyšší. Zakružení roštnice je provedeno zmenšením mezery mezi prvky na vnitřní straně zakružení tak, aby odpovídal tvaru žlábku. Nepřipouští se jednopáteřní propojení prvků roštnice k sobě vzájemným zásunem na perodrážku.Provedení doloženo technickým listem včetně certifikátů bezpečnosti.</t>
  </si>
  <si>
    <t>Pro přívod čisté vody do bazénu, jsou ve dně bazénu zabudovány dnové vtokové trysky fungující na principu dnových kanálů. Kryt dnové trysky je odnímatelný, těsnost zaručena přisvorkovaným těsnícím profilem z elastického materiálu. Horní strana trysky musí být ve stejné úrovni se dnem bazénu. Tlak na trysce nesmí přesáhnout hodnotu 0,03 MPa. Z bezpečnostního hlediska musí být veškeré pohledové plochy dnové trysky i krytu zaobleny bez ostrých hran a nerovností. Musí být dodrženy bezpečnostně technické požadavky dle ČSN EN 13451 část 1/3 (např. doklad o kontrole zachycování vlasů). Způsob napojení dnových trysek na cirkulační systém bazénové vody dle PD. Kryt s tryskami je upevněn k otvoru vtokové trysky pomocí bezšroubového rychlouzávěru, který zajistí obsluze bazénů rychlé a snadné otevírání a zavírání. Uzávěr krytu je možné snadno ovládat /otevírat/ i v případě nevypuštěného bazénu. Konstrukce dílce umožňuje uzavření krytu pouze jeho zatlačením předepsanou silou k otvoru dnového kanálu a trvale zajišťuje stabilizaci polohy uzávěru pomocí vahadlového mechanismu. Požadavek na doložení technického listu trysky a bezšroubového rychlouzávěru.</t>
  </si>
  <si>
    <t>Zajišťuje bezpečné sání vody z bazénu pro nainstalované vodní atrakce. Velikost a tvar dle PD, skládá se z uzavřené krabicové konstrukce, pevně ukotvené k betonovému základu a navařené na bazénové dno. Kanál je opatřen demontovatelným bezpečnostním děrovaným krytem umístěným v úrovni dna bazénu s těsněním z elastického pryžového materiálu. Odvodní potrubí do vzdálenosti 0,50 m od hrany bazénu, ukončené lemem a přírubou musí odpovídat platné PD a ČSN EN 1092-1.
Musí být dodrženy bezpečnostně technické požadavky dle ČSN EN 13451 část 1/3 (např. doklad o kontrole zachycování vlasů). Děrovaný kryt je upevněn k otvoru kanálu pomocí bezšroubového rychlouzávěru, který zajistí obsluze bazénů rychlé a snadné otevírání a zavírání. Kryt sacího kanálu je upevněn k otvoru sacího kanálu pomocí bezšroubového rychlouzávěru, který zajistí obsluze bazénů rychlé a snadné otevírání a zavírání, jehož podstata spočívá v tom, že na spodní straně víka uzavíraného otvoru je kyvně uloženo vahadlo, jehož funkční část se v uzavřené poloze víka opírá o protiprvek, který je ukotven v uzavíraném otvoru. Vahadlo je otočně uloženo na čepu, který je ukotven držáky na spodní části víka. Osa čepu, na kterém je uloženo vahadlo může být buď rovnoběžná s podélnou osou uzavíraného otvoru anebo na ní kolmá. Rameno vahadla a ozub vahadla jsou vyváženy vzhledem k čepu tak, že uzávěr je udržován gravitací v uzavřené poloze. Uzávěr krytu je možné snadno ovládat /otevírat/ tlačným klíčem a to i v případě nevypuštěného bazénu. Požadavek na doložení technického listu  sacího kanálu a bezšroubového rychlouzávěru.</t>
  </si>
  <si>
    <t>Slouží k vypouštění vody z bazénu a zároveň k přisávání bazénové vody ze dna bazénu do cirkulačního okruhu úpravy vody. Velikost a tvar dle PD, skládá se z uzavřené krabicové konstrukce, pevně ukotvené k betonovému základu a navařené na bazénové dno. Odtok je opatřen demontovatelným bezpečnostním děrovaným krytem s těsněním z elastického pryžového materiálu. Umístění krytu v úrovni dna bazénu. Odvodní potrubí do vzdálenosti 0,50 m od hrany bazénu, ukončené lemem a přírubou musí odpovídat platné PD a ČSN EN 1092-1. Musí být dodrženy bezpečnostně technické požadavky dle ČSN EN 13451 část 1/3 (např. doklad o kontrole zachycování vlasů). Děrovaný kryt je upevněn k otvoru odtoku pomocí bezšroubového rychlouzávěru, který zajistí obsluze bazénu rychlé a snadné otevírání a zavírání. Uzávěr krytu je možné snadno ovládat /otevírat/ i v případě nevypuštěného bazénu. Konstrukce dílce umožňuje uzavření krytu pouze jeho zatlačením předepsanou silou k otvoru dnového odtoku a trvale zajišťuje stabilizaci polohy uzávěru pomocí vahadlového mechanismu. Požadavek na doložení technického listu odtoku a bezšroubového rychlouzávěru.</t>
  </si>
  <si>
    <t xml:space="preserve">Těleso chrliče se skládá z broušené nerezové trubky a plochého nerezového vyústění (hubice), opatřeného z důvodů bezpečnosti kruhovým profilem (lemem), vše dle PD a ČSN EN 13451. Ukotvení chrliče a jeho napojení na přívodní systém vody dle PD. 
Plnící potrubí je vyvedeno minimálně 0,5 m za hranu bazénu a ukončeno lemovým kroužkem a přírubou nebo nátrubkem dle PD.  
Umístění a výška vody pod hubicí musí odpovídat platným bezpečnostním požadavkům. Provedení vodního chrliče, výška konstrukce a šířka vyústění (hubice) dle PD a ČSN EN 13451, resp. ČSN EN 1092-1. Požadavek na přívod vody dle PD. Provedení bude doloženo technickým listem </t>
  </si>
  <si>
    <t xml:space="preserve">Těleso vodního děla se skládá z broušené nerezové trubky a kruhového nerezového vyústění (hubice), opatřeného z důvodů bezpečnosti kruhovým profilem (lemem), vše dle PD a ČSN EN 13451. Ukotvení děla a jeho napojení na přívodní systém vody dle PD. 
Plnící potrubí je vyvedeno minimálně 0,5 m za hranu bazénu a ukončeno lemovým kroužkem a přírubou nebo nátrubkem dle PD.  
Umístění a výška vody pod hubicí musí odpovídat platným bezpečnostním požadavkům. Provedení vodního děla, výška konstrukce a průměr vyústění (hubice) dle PD a ČSN EN 13451, resp. ČSN EN 1092-1. Požadavek na přívod vody dle PD.  Provedení bude doloženo technickým listem </t>
  </si>
  <si>
    <t>Jsou tvořeny z prolisovaného otvoru ze strany bazénu, navařené přechodky a tělesa trysky s lokálním přisáváním ze žlábku, ukončeného jednosměrným ventilkem. Těleso trysky je zapuštěno tak, aby vnější okraj trysky byl v jedné rovině s okolní stěnou bazénové vany. Nika pro trysku musí být lisovaná ze strany bazénu, z bezpečnostního a estetického hlediska se nepřipouští svařované provedení. Plnící potrubí je vyvedeno minimálně 0,5 m za hranu bazénu a ukončeno lemovým kroužkem a přírubou nebo nátrubkem dle PD. Provedení konstrukce dle PD a ČSN EN 13451, resp. ČSN EN 1092-1. Požadavek na přívod vody dle PD. Požadavek na doložení technického listu včetně certifikátu bezpečnosti..</t>
  </si>
  <si>
    <t xml:space="preserve">Šplhací síť je tvořena polypropylénovými lany pevně spojenými speciálními spojkami do odpovídajícího tvaru dle PD. V místě uchycení k nosným sloupům je opatřena napínacími háčky s oky. Dodaná šplhací síť musí s ohledem na bezpečnostně technické požadavky (materiál, velikost ok, atd.), odpovídat požadavkům, stanoveným podle ČSN EN 1176-1. Velikost a tvar dle PD.Provedení bude doloženo technickým listem </t>
  </si>
  <si>
    <t xml:space="preserve">Konstrukce dle PD, tvořena obručí se síťkou a odrazovou deskou za obručí. Důraz kladen na bezpečnost a mechanickou odolnost.Provedení bude doloženo technickým listem </t>
  </si>
  <si>
    <t xml:space="preserve">Vodní číše z nerezové oceli tvořená centrální nerezovou nosnou trubkou ukončenou nerezovým kónickým trychtýřem. Proud vody vytváří válcovitou clonu kolem trychtýře. Vnější průměr číše tvoří obvodový lem z nerezového materiálu, průměr trubkového podstavce s přívodem vody dle PD. Tato atrakce je pevně připevněna k základové konstrukci a navařena na bazénové dno. Plnící potrubí je vyvedeno minimálně 0,5 m za hranu bazénu a ukončeno lemovým kroužkem a přírubou nebo nátrubkem dle PD. Provedení vodní číše, výška konstrukce a průměr číše dle PD a ČSN EN 13451, resp. ČSN EN 1092-1. Požadavek na přívod vody dle PD.  Provedení bude doloženo technickým listem </t>
  </si>
  <si>
    <t xml:space="preserve">Jedná se o soustavu otvorů průměru 3mm, navrtaných do horní trubky dělící stěny. Množství otvorů dle PD a velikosti čerpadla.Provedení bude doloženo technickým listem </t>
  </si>
  <si>
    <t xml:space="preserve">Dětská skluzavka ve tvaru dinosaura, kluzná plocha a boky skluzavky z nerezového broušeného plechu. Přístup na startovací plošinu stupnicemi z polymerbetonu . Kluzná plocha má kontinuální skrápění – napojení G 1“-přítok vody 3m3/hod. Bočnice žlabu opatřeny bezpečnostní trubkou. Barevné ztvárnění – barva certifikována, splňující vyhlášku MZČR č.409/2005 Sb. o hygienických požadavcích na výrobky přicházející do styku s pitnou vodou. Umístění dle PD. Provedení v souladu s ČSN EN 1069-1. 
Rozměry skluzavky:  
délka: 2427 mm
šířka:  625 mm
výška: 955 mm
délka skluzu: 900 mm
Provedení bude doloženo technickým listem </t>
  </si>
  <si>
    <t xml:space="preserve">Je tvořen nerezovou broušenou trubkou, která je v horní části opatřena speciální kruhovou tlumící deskou. Tato deska vytváří rozstřik vody tak, že vzniká soustředná vodní clona kolem středové trubky.
Plnící potrubí je vyvedeno minimálně 0,5 m za hranu bazénu a ukončeno lemovým kroužkem a přírubou nebo nátrubkem dle PD.  
Umístění a výška vody pod hubicí musí odpovídat platným bezpečnostním požadavkům. Provedení konstrukce dle PD a ČSN EN 13451, resp. ČSN EN 1092-1. Požadavek na přívod vody dle PD. Provedení bude doloženo technickým listem </t>
  </si>
  <si>
    <t xml:space="preserve">Tryska je součástí nerezové atrakce "Vodní ježek" s instalovaným odběrným místem pro měření vzorku vody. Rozměry a tvar včetně kotevní desky dle PD, těleso ve tvaru válce s odpovídajícími otvory pro nasávání měřené vody po obvodu. V horní části uzavřené polokoule s odpovídajícími otvory pro výtlak vody. Těleso trysky je pevně ukotveno k betonovému základu a přivařeno ke dnu bazénu. Odvodní a přívodní  potrubí do vzdálenosti 0,50 m od hrany bazénu, ukončeného lemem a přírubou musí odpovídat platné PD a ČSN EN 1092-1. 
Je nutno dodržet bezpečnostně technické požadavky - dle ČSN EN 13451.Provedení bude doloženo technickým listem </t>
  </si>
  <si>
    <t xml:space="preserve">Kotvení musí být pevné a stabilní, dle PD. Kotvení každé atrakce je jiné a podléhá samostatným technickým podmínkám.Provedení bude doloženo technickým listem </t>
  </si>
  <si>
    <t>Aktivní stroj</t>
  </si>
  <si>
    <t>Kbelíkový strom zhotoven z trubky o průměru D - 168,3mm, minimální podchozí výška 2210mm, průměr koruny stromu s kbelíky 1850mm.
Včetně kotvení a napojení na přírubu DN150, včetně napojení na vodu.
Množství vody: 5m3/hod.
Tlak: 0,5baru.</t>
  </si>
  <si>
    <t>Vodní atrakce  pro 3-4 děti
Materiál výrobku: skládá se z samonasávacího rotačního čerpadla vyrobeného z nerezové oceli min. jakost EN 1.4571, lopatky z plastu vyztuženého skleněnými vlákny ve dřevěném vzhledu a vodního kola v duhové zbarvení z GRP. Konstrukce rámu se skládá z leštěných nerezových trubek v min. jak EN 1.4571. Pohyblivé prvky jsou uloženy v plastových ložiscích.
Rozměry: výška: 1300 mm, šířka: 800 mm, délka: 1500 mm
Připojení na vodovodní potrubí není potřeba</t>
  </si>
  <si>
    <t xml:space="preserve">Odrazová deska je dodávána se zásuvnými pouzdry upevňovanými do konstrukce přelivného žlábku. Deska je vyrobena v souladu s ČSN EN 13451-6 a dle norem FINA, provedení z plexiskla o min tloušťce 24mm příp. v kombinaci plexiskla a nerezové oceli, s délkou odrazové desky dle PD. Odrazová deska je kotvena do přelivné hrany min 4 žebry, z toho vnější žebra zároveň do žlábku na kotevní kolíky, z toho dvě vnější žebra mají sílu stěny min.49mm a dvě vnitřní žebra sílu min.24mm. Její konstrukce musí umožňovat snadnou instalaci držáků plaveckých lan a kontinuální přeliv vody do přelivného žlábku bazénu v místě instalace stěn. Úchopové části desky (všechny vnější hrany) technologicky ošetřeny poloměrem min R 6mm. Krom frézované perforace odrazné desky je veškerý povrch hladký.
Odrazová stěna musí umožňovat snadné napojení elektron. dotykových desek pro závodní plavání. Provedení bude doloženo technickým listem </t>
  </si>
  <si>
    <t xml:space="preserve">Dno bazénu je tvořeno jednostranně raženým plechem, prolis o průměru 10mm, výška prolisu 1,1-1,5 mm, osová rozteč prolisů 20mm, které musí odpovídat normě ČSN EN 13451-1 zatřídění 24°.  Přesazení dnových plechů přes sebe je min. 10 mm. Dno je vodotěsně navařeno na bazénové stěny a jednotlivé vestavby. Součástí dna jsou veškeré výztužné prvky určené pro případné zlomy ve dně. Uložení dna je dle PD.       Provedení bude doloženo technickým listem                                                                                                                                                                                                            
</t>
  </si>
  <si>
    <t xml:space="preserve">Provedení dle výrobce, materiál nosné konstrukce dle PD, materiál stupnic nerez, výška stupnic 300 mm, šířka stupnic 600 mm. Konstrukce provedena tak, že v místě přelivné hrany je vytvořena vodorovná ploška s protiskluzovou úpravou dle platných legislativních předpisů. Provedení v souladu s ČSN EN 13451.Provedení bude doloženo technickým listem </t>
  </si>
  <si>
    <t xml:space="preserve">Slouží k plynulému odvodu bazénové vody z přelivného žlábku, jeho umístění a dimenze musí odpovídat hydraulickým poměrům v bazénu. Prohloubení v místě odtoku včetně odvodního potrubí do vzdálenosti 0,50 m od hrany bazénu, ukončeného lemem a přírubou musí odpovídat platné PD a ČSN EN 1092-1. U venkovních bazénů je odtok standardně opatřen krytem proti vniknutí nežádoucích předmětů do cirkulačního systému. Provedení bude doloženo technickým listem </t>
  </si>
  <si>
    <t xml:space="preserve">Slouží ke snížení propadu hrubých nečistot do odtoku ze žlábku. Je tvořený perforovaným nerezovým plechem tvarově uzpůsobeným odtoku ze žlábku. Provedení bude doloženo technickým listem </t>
  </si>
  <si>
    <t xml:space="preserve">Slouží pro měření obsahu Cl v bazénové vodě, sestávající z klenutého děrovaného víka z nerezové oceli s přivařeným vestavným hrncem a potrubí do vzdálenosti 0,50 m od hrany bazénu, ukončeného lemem a přírubou, musí odpovídat platné PD a  ČSN EN 1092-1. Musí být dodrženy bezpečnostně technické požadavky dle ČSN EN 13451 část 1/3 (např. doklad o kontrole zachycování vlasů). Provedení bude doloženo technickým listem </t>
  </si>
  <si>
    <t xml:space="preserve">Slouží ke startu plavců při běžném závodním nebo kondičním plavání. Konstrukce bloku je demontovatelná a je vyrobena z horní startovací nášlapné desky ze sklolaminátu GFK, opatřené protiskluzovou úpravou dle ČSN EN 13451-1 skupina zatřídění 24°, barva enciánová modř RAL 5010, upevněné k centrálnímu nosnému sloupku čtyřmi šrouby M12 opatřenými uzavřenými maticemi, výška přední hrany 71 cm nad vodní hladinou, sklon desky 6° směrem k vodě, dále z centrálního nosného sloupku tvořeného trubkou TRKR 114,3x3 s navařenými upevňovacími elementy s odpovídajícím kotvením do přelivného žlábku, upevněno čtyřmi šrouby M12, z držadla pro start na znak, to je konstruováno tak, aby byl možný vertikální i horizontální úchop, toto madlo je odnímatelné a tvoří jej nerezová broušená trubka TRKR 40x2 mm, ke startovací desce je připevněna dvěma šrouby M 12, z nášlapné plochy pomocného stupně startovacího bloku, tato je ze stejného materiálu jako startovací deska včetně totožné protiskluzové úpravy. Uchycení desky čtyřmi šrouby M 12 jako u startovací desky, barva opět shodná se startovací deskou. Výztužné zahnuté trubky mají rozměr TRKR 40x2mm. Provedení bude doloženo technickým listem </t>
  </si>
  <si>
    <t xml:space="preserve">Dno bazénu je tvořeno jednostranně raženým plechem, prolis o průměru 10mm, výška prolisu 1,1-1,5 mm, osová rozteč prolisů 20mm, které musí odpovídat normě ČSN EN 13451-1 zatřídění 24°.  Přesazení dnových plechů přes sebe je min. 10 mm. Dno je vodotěsně navařeno na bazénové stěny a jednotlivé vestavby. Součástí dna jsou veškeré výztužné prvky určené pro případné zlomy ve dně. Uložení dna je dle PD.     Provedení bude doloženo technickým listem                                                                                                                                                                                                              
</t>
  </si>
  <si>
    <t xml:space="preserve">Jedná se o nerezovou uzavřenou konstrukci, která slouží pro relaxaci a odpočinek návštěvníků bazénu. Ukotvení dle PD. Rozměry dle PD. Provedení v souladu s ČSN EN 13451.Provedení bude doloženo technickým listem </t>
  </si>
  <si>
    <t xml:space="preserve">Jedná se o zábradlí z nerezových trubek průměru 40mm, tvarově a rozměrově navrženo s ohledem na legislativní předpisy a požadavky projektu. Výplň prostoru mezi trubkami provedena z plexiskla, požadavek na snadnou montáž a demontáž. Provedení dle PD a v souladu s ČSN EN 13451.Provedení bude doloženo technickým listem </t>
  </si>
  <si>
    <t xml:space="preserve">Opěrka hlavy slouží k podepření hlavy při terapii na masážním trubkovém, nebo plném lehátku. Opěrka hlavy je tvořena ocelovou nerezovou trubkou. Ocelová ramena opěrky jsou kotvená do U profilů napříč ve žlábku bazénu. Povrch technologicky upravený brusem K400. Opěrka má v místě podepření hlavy nataženou pěnovou výplň s krycím obalem, který lze snadno měnit. Svary jsou mořeny bez mechanického opracování. Umístění opěrky hlavy dle PD.Provedení bude doloženo technickým listem </t>
  </si>
  <si>
    <t xml:space="preserve">Slouží jako spojovací prvek mezi jednotlivými úrovněmi ploch dětských bazénů. Povrch, tvar a provedení dle PD a podle platných legislativních předpisů - ČSN EN 1090-1. Provedení jako samonosná konstrukce hladkého dna spojující dvě úrovně bazénové sestavy, včetně podélných nosníků dle statických požadavků. Bočnice a spojovací plochy jsou součástí tělesa bazénu. Důraz je kladen na rovnoměrné skrápění spojovací plochy skluzavky vodou. Provedení v souladu s ČSN EN 13451.Provedení bude doloženo technickým listem 
</t>
  </si>
  <si>
    <t xml:space="preserve">Konstrukce vstupu pro tělesně postižené je demontovatelná a je tvořena nerezovou konstrukcí dle PD, kotvenou ve žlábku tělesa bazénu do příčných U profilů a v bazénu je opřená o dno tělesa bazénu. Nohy opřené o dno tělesa bazénu mají flexibilní možnost změny výšky. Stupně pro vstup tělesně postiženého jsou ze sklolaminátu GFK, barva enciánová modř RAL 5010 a musí splňovat bezpečnostní normy pro pohyb tělesně postižených.Provedení bude doloženo technickým listem 
</t>
  </si>
  <si>
    <t xml:space="preserve">Jedná se o kompletně smontovanou a vodotěsně svařenou konstrukci obvodových stěn bazénové vany včetně příslušenství specifikovaného v projektové části, které není zahrnuto v samostatných rozpočtových položkách (přelivná hrana, obvodové přelivné žlábky, rohové díly, výztuže, šikmé vzpěry, kotevní desky, kotevní mat. a pod.). Provedení je vyhotoveno dle dispozic uvedených v technických podkladech, provedení svarů dle ČSN EN ISO 3834-2, svary mořeny bez mechanického opracování (vyjma svarů hlavy bazénu – 5 cm pod hladinu vody). Konstrukční systém nerezových bazénů se skládá z vyztužených ocelových konstrukcí uchycených staticky v určených a předepsaných bodech dle projektové dokumentace (dále jen PD), podložené statickým výpočtem. Boční stěny bazénu z důvodu zvýšené statiky a z důvodu zvýšené estetiky provedeny s dělícími rovinami dle výkresu.Na konstrukční části obvodových stěn jsou pak následně vodotěsně navařeny jednotlivé části bazénu, samostatně uvedené a specifikované v přiloženém rozpočtu.         Provedení bude doloženo technickým listem.                                                                                                                                                                                                                Přelivná hrana je blíže specifikována v technickém listu.
</t>
  </si>
  <si>
    <t xml:space="preserve">Vstupní schodiště do bazénu je směrem k vodě ze všech stran uzavřená vodotěsně svařená konstrukce včetně podélných nosníků a styčníkových plechů vyhotovených dle konstrukčních a statických požadavků PD. Výška stupnic musí být shodná v celé délce schodiště, velikost a tvar stupnic musí být provedený dle PD. Stupně jsou vytvořeny jako bezpečné nášlapné plochy, které se nesmí prohýbat ani jinak deformovat a nášlapné plochy musí být opatřeny protiskluzovým dezénem v hráškovém provedení (prolis o průměru 10mm, výška prolisu 1,1-1,5 mm, osová rozteč prolisů 20mm, které musí odpovídat normě ČSN EN 13451-1 zatřídění 24°. 
U veřejných bazénů je požadavek na elektrochemické zabarvení okraje stupnic kobaltově modrou barvou RAL 5013. Z důvodu nebezpečí vzniku mezikrystalické koroze se nepřipouští jakékoli nánosy, nátěry nebo nástřiky na nerezové části bazénu. Provedení bude doloženo technickým listem 
</t>
  </si>
  <si>
    <t xml:space="preserve">Vstupní schodiště do bazénu je směrem k vodě ze všech stran uzavřená vodotěsně svařená konstrukce včetně podélných nosníků a styčníkových plechů vyhotovených dle konstrukčních a statických požadavků PD. Výška stupnic musí být shodná v celé délce schodiště, velikost a tvar stupnic musí být provedený dle PD. Stupně jsou vytvořeny jako bezpečné nášlapné plochy, které se nesmí prohýbat ani jinak deformovat a nášlapné plochy musí být opatřeny protiskluzovým dezénem v hráškovém provedení (prolis o průměru 10mm, výška prolisu 1,1-1,5 mm, osová rozteč prolisů 20mm, které musí odpovídat normě ČSN EN 13451-1 zatřídění 24°. 
U veřejných bazénů je požadavek na elektrochemické zabarvení okraje stupnic kobaltově modrou barvou RAL 5013. Z důvodu nebezpečí vzniku mezikrystalické koroze se nepřipouští jakékoli nánosy, nátěry nebo nástřiky na nerezové části bazénu.
</t>
  </si>
  <si>
    <t xml:space="preserve">Vyznačuje se jednoduchou obsluhou, vysokou adaptabilností a lehkým upevněním k okraji bazénu. Je usazen v nerezové patici, která je pevně fixována do podlahy u bazénu. Dá se snadno vyjmout a dle potřeby přenést. Osazením dalších patic je možno zvedák využít i na jiných místech.
Nevyžaduje instalaci pod vodou, přívod elektrického proudu ani motor, pouze tlak ze standardního vodovodního rozvodu. Zvedák se obsluhuje pomocí ovládací páky. Speciální bezpečnostní pojistka uzamyká sedačku do doby, dokud se uživatel pohodlně neusadí. Pohyb sedačky je zajištěn tlakem vody, který uvolní bezpečnostní zámek v horní poloze zvedáku. Sedačka je vyrobena z polypropylénu a může být zatížena váhou do 120 kg při minimálním tlaku 0,4MPa (minimální tlak vody musí být 0,3MPa = 85 kg). Na přání zákazníka je bazénový zvedák dodáván s upínacím pásem pro dosažení maximální bezpečnosti a komfortu a podvozkem pro snadnější přesun zařízení.
Zařízení ocení jak vozíčkáři při všech vodních sportech a aktivitách, tak i rehabilitační pracovníci při své každodenní činnosti. 
Prováděcí předpisy pro zařízení pro tělesně postižené jsou obsaženy v odpovídajících pozicích. </t>
  </si>
  <si>
    <t>Hydraulický zvedák (pohon tlaková voda 0,6 Mpa  z vodovodního řádu)</t>
  </si>
  <si>
    <t xml:space="preserve">OZNAČENÍ: Rekapitulace                                                                </t>
  </si>
  <si>
    <t xml:space="preserve">Houpací záliv                                               </t>
  </si>
  <si>
    <t>Je tvořen vyvýšenou dělící stěnou, která vyčnívá cca 500 mm nad vodní hladinu, šířka stěny 80mm, dno uvnitř houpacího bazénu je provedeno v protiskluzové úpravě a je zajištěna požadovaná cirkulace vody. Konstrukce stěny  je provedena  pouze z materiálu PMMA o tloučťce 80mm. Polymethylmethakrylát (PMMA); Bezbarvá průhledná amorfní hmota; sumární vzorec (C5O2H8)n; Hustota  1,19 g/cm? (20 °C). 
Horní lem  houpacího bazénu a čelní hrany z PMMA jsou opracovány  dle norem a s povrchem technologicky upraveným do lesku. Tato atrakce je pevně připevněna k základové konstrukci v kotvícím přípravku ve dně bazénu. Provedení houpacího bazénu, výška konstrukce a průměr dle PD a ČSN EN 13451, resp. ČSN EN 1092-1.</t>
  </si>
  <si>
    <t>1.4.</t>
  </si>
  <si>
    <t>Brodítko klasické (rozměry 2,0 x 2,0 m)</t>
  </si>
  <si>
    <t xml:space="preserve">1.3.      </t>
  </si>
  <si>
    <t>2,00 x 2,00m</t>
  </si>
  <si>
    <t xml:space="preserve">Je tvořena centrální trubkovou konstrukcí s kropítkem v horní části nasměrované pod úhlem směrem dolů. Ovládání pomocí časového ventilu v tělese sprchy, těleso sprchy  opatje opatřeno kohoutem ze zadní strany sloupu sloužící k oplachu brodítka. Konstrukce sprchy je kotvena na betonový základ přes kotevní konstrukci dodávanou s tělesem sprchy.         Provedení bude doloženo technickým listem .                                                                                                                                                                                                                                                                    
   </t>
  </si>
  <si>
    <t>Sprcha Standard včetně kohoutu</t>
  </si>
  <si>
    <t xml:space="preserve">2.26.     </t>
  </si>
  <si>
    <t xml:space="preserve">2.27.     </t>
  </si>
  <si>
    <t>pack</t>
  </si>
  <si>
    <t xml:space="preserve">Je koncipováno jako uzavřená korýtková konstrukce v samonosném provedení. Nášlapné plochy musí být opatřeny protiskluzovým dezénem v hráškovém provedení (prolis o průměru 10mm, výška prolisu 1,1-1,5 mm, osová rozteč prolisů 20mm, s šetrným zdrsněním povrchu – tryskáním Al2O3, které musí odpovídat normě ČSN EN 13451-1 zatřídění 36° požadované z důvodu zvýšeného nebezpečí vzniku kluzného nánosu na šikmé rampě. Brodítko je opatřeno přepadem vody a vypouštěcí dnovou zátkou. Rozměry brodítka, tvar a vyvedení potrubního systému dle PD.
Provedení dle ČSN EN 13451, resp. ČSN EN 1092-1.      Provedení bude doloženo technickým listem                                                                                                                                                                                                                  
</t>
  </si>
  <si>
    <t xml:space="preserve">Je koncipováno jako uzavřená korýtková konstrukce v samonosném provedení se dvěma přelivnými žlábky, boky vyvýšené a opatřené bezpečnostním zábradlím v souladu s vyhláškou č. 238/2011 Sb. a vyhláškou č. 398/2009 Sb. , dno brodítka s protiskluzovou úpravou. Nášlapné plochy musí být opatřeny protiskluzovým dezénem v hráškovém provedení (prolis o průměru 10mm, výška prolisu 1,1-1,5 mm, osová rozteč prolisů 20mm, s šetrným zdrsněním povrchu – tryskáním Al2O3, které musí odpovídat normě ČSN EN 13451-1 zatřídění 36° požadované z důvodu zvýšeného nebezpečí vzniku kluzného nánosu. Brodítko je opatřeno vypouštěcí dnovou zátkou.
Rozměry brodítka, tvar a vyvedení potrubního systému dle PD.
Provedení dle ČSN EN 13451, resp. ČSN EN 1092-1. Provedení bude doloženo technickým listem 
</t>
  </si>
  <si>
    <t xml:space="preserve">Je koncipováno jako uzavřená korýtková konstrukce v samonosném provedení. Nášlapné plochy musí být opatřeny protiskluzovým dezénem v hráškovém provedení (prolis o průměru 10mm, výška prolisu 1,1-1,5 mm, osová rozteč prolisů 20mm, s šetrným zdrsněním povrchu – tryskáním Al2O3, které musí odpovídat normě ČSN EN 13451-1 zatřídění 36° požadované z důvodu zvýšeného nebezpečí vzniku kluzného nánosu na šikmé rampě. Brodítko je opatřeno přepadem vody a vypouštěcí dnovou zátkou. Rozměry brodítka, tvar a vyvedení potrubního systému dle PD.
Provedení dle ČSN EN 13451, resp. ČSN EN 1092-1.    Provedení bude doloženo technickým listem                                                                                                                                                                                                                    
</t>
  </si>
  <si>
    <t>Výšková úprava dojezdového dílu stávající skluzavky</t>
  </si>
  <si>
    <t>Výšková úprava dojezdového dílu stávajícího tobogánu</t>
  </si>
  <si>
    <t>Jedná se o kompletně smontovanou a vodotěsně svařenou konstrukci obvodových stěn bazénové vany včetně příslušenství specifikovaného v projektové části, které není zahrnuto v samostatných rozpočtových položkách (přelivná hrana, obvodové přelivné žlábky, rohové díly, výztuže, šikmé vzpěry, kotevní desky, kotevní mat. a pod.). Provedení je vyhotoveno dle dispozic uvedených v technických podkladech, provedení svarů dle ČSN EN ISO 3834-2, svary mořeny bez mechanického opracování (vyjma svarů hlavy bazénu – 5 cm pod hladinu vody). Konstrukční systém nerezových bazénů se skládá z vyztužených ocelových konstrukcí uchycených staticky v určených a předepsaných bodech dle projektové dokumentace (dále jen PD), podložené statickým výpočtem. Boční stěny bazénu z důvodu zvýšené statiky a z důvodu zvýšené estetiky provedeny s dělícími rovinami dle výkresu.Na konstrukční části obvodových stěn jsou pak následně vodotěsně navařeny jednotlivé části bazénu, samostatně uvedené a specifikované v přiloženém rozpočtu.         Provedení bude doloženo technickým listem.                                                                                                                                                                                                                Přelivná hrana je blíže specifikována v technickém listu.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</si>
</sst>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1">
    <font>
      <sz val="11"/>
      <color theme="1"/>
      <name val="Calibri"/>
      <family val="2"/>
      <scheme val="minor"/>
    </font>
    <font>
      <sz val="10"/>
      <name val="Arial"/>
      <family val="2"/>
    </font>
    <font>
      <sz val="10"/>
      <name val="Arial CE"/>
      <family val="2"/>
    </font>
    <font>
      <sz val="11"/>
      <color theme="1"/>
      <name val="Arial"/>
      <family val="2"/>
    </font>
    <font>
      <sz val="8"/>
      <color theme="1"/>
      <name val="Arial"/>
      <family val="2"/>
    </font>
    <font>
      <sz val="9"/>
      <color theme="1"/>
      <name val="Arial"/>
      <family val="2"/>
    </font>
    <font>
      <b/>
      <sz val="11"/>
      <color theme="1"/>
      <name val="Cambria"/>
      <family val="1"/>
      <scheme val="major"/>
    </font>
    <font>
      <sz val="11"/>
      <color theme="1"/>
      <name val="Cambria"/>
      <family val="1"/>
      <scheme val="major"/>
    </font>
    <font>
      <i/>
      <sz val="11"/>
      <color theme="1"/>
      <name val="Calibri"/>
      <family val="2"/>
      <scheme val="minor"/>
    </font>
    <font>
      <i/>
      <sz val="11"/>
      <color theme="1"/>
      <name val="Arial"/>
      <family val="2"/>
    </font>
    <font>
      <i/>
      <sz val="8"/>
      <color theme="1"/>
      <name val="Arial"/>
      <family val="2"/>
    </font>
    <font>
      <i/>
      <sz val="9"/>
      <color theme="1"/>
      <name val="Arial"/>
      <family val="2"/>
    </font>
    <font>
      <i/>
      <sz val="11"/>
      <color theme="1"/>
      <name val="Cambria"/>
      <family val="1"/>
      <scheme val="major"/>
    </font>
    <font>
      <i/>
      <sz val="8"/>
      <color theme="1"/>
      <name val="Cambria"/>
      <family val="1"/>
      <scheme val="major"/>
    </font>
    <font>
      <i/>
      <sz val="9"/>
      <color theme="1"/>
      <name val="Cambria"/>
      <family val="1"/>
      <scheme val="major"/>
    </font>
    <font>
      <b/>
      <i/>
      <sz val="11"/>
      <color theme="1"/>
      <name val="Cambria"/>
      <family val="1"/>
      <scheme val="major"/>
    </font>
    <font>
      <b/>
      <i/>
      <sz val="10"/>
      <name val="Cambria"/>
      <family val="1"/>
      <scheme val="major"/>
    </font>
    <font>
      <i/>
      <sz val="10"/>
      <name val="Cambria"/>
      <family val="1"/>
      <scheme val="major"/>
    </font>
    <font>
      <i/>
      <sz val="9"/>
      <color indexed="8"/>
      <name val="Cambria"/>
      <family val="1"/>
    </font>
    <font>
      <b/>
      <i/>
      <sz val="10"/>
      <name val="Calibri"/>
      <family val="2"/>
      <scheme val="minor"/>
    </font>
    <font>
      <i/>
      <sz val="10"/>
      <name val="Calibri"/>
      <family val="2"/>
      <scheme val="minor"/>
    </font>
  </fonts>
  <fills count="8">
    <fill>
      <patternFill/>
    </fill>
    <fill>
      <patternFill patternType="gray125"/>
    </fill>
    <fill>
      <patternFill patternType="solid">
        <fgColor rgb="FFC1C1FF"/>
        <bgColor indexed="64"/>
      </patternFill>
    </fill>
    <fill>
      <patternFill patternType="solid">
        <fgColor rgb="FFB3FFB3"/>
        <bgColor indexed="64"/>
      </patternFill>
    </fill>
    <fill>
      <patternFill patternType="solid">
        <fgColor theme="3" tint="0.5999900102615356"/>
        <bgColor indexed="64"/>
      </patternFill>
    </fill>
    <fill>
      <patternFill patternType="solid">
        <fgColor rgb="FFFFFFFF"/>
        <bgColor indexed="64"/>
      </patternFill>
    </fill>
    <fill>
      <patternFill patternType="solid">
        <fgColor theme="9" tint="0.5999900102615356"/>
        <bgColor indexed="64"/>
      </patternFill>
    </fill>
    <fill>
      <patternFill patternType="solid">
        <fgColor theme="0"/>
        <bgColor indexed="64"/>
      </patternFill>
    </fill>
  </fills>
  <borders count="16">
    <border>
      <left/>
      <right/>
      <top/>
      <bottom/>
      <diagonal/>
    </border>
    <border>
      <left style="medium"/>
      <right style="thin"/>
      <top style="medium"/>
      <bottom style="thin"/>
    </border>
    <border>
      <left/>
      <right/>
      <top style="medium"/>
      <bottom style="thin"/>
    </border>
    <border>
      <left style="thin"/>
      <right style="medium"/>
      <top style="medium"/>
      <bottom style="thin"/>
    </border>
    <border>
      <left style="medium"/>
      <right style="thin"/>
      <top style="thin"/>
      <bottom style="thin"/>
    </border>
    <border>
      <left/>
      <right/>
      <top style="thin"/>
      <bottom style="thin"/>
    </border>
    <border>
      <left style="medium"/>
      <right style="thin"/>
      <top style="thin"/>
      <bottom/>
    </border>
    <border>
      <left/>
      <right/>
      <top style="thin"/>
      <bottom/>
    </border>
    <border>
      <left style="medium"/>
      <right style="thin"/>
      <top style="medium"/>
      <bottom style="medium"/>
    </border>
    <border>
      <left/>
      <right/>
      <top style="medium"/>
      <bottom style="mediu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right style="medium"/>
      <top style="thin"/>
      <bottom style="thin"/>
    </border>
    <border>
      <left style="thin"/>
      <right style="medium"/>
      <top style="thin"/>
      <bottom/>
    </border>
    <border>
      <left style="thin"/>
      <right style="medium"/>
      <top style="medium"/>
      <bottom style="mediu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 fillId="0" borderId="0" applyNumberFormat="0" applyFont="0" applyFill="0" applyBorder="0" applyProtection="0">
      <alignment/>
    </xf>
    <xf numFmtId="164" fontId="2" fillId="0" borderId="0" applyFont="0" applyFill="0" applyBorder="0" applyAlignment="0" applyProtection="0"/>
    <xf numFmtId="0" fontId="0" fillId="0" borderId="0">
      <alignment/>
      <protection/>
    </xf>
    <xf numFmtId="164" fontId="0" fillId="0" borderId="0" applyFont="0" applyFill="0" applyBorder="0" applyAlignment="0" applyProtection="0"/>
    <xf numFmtId="0" fontId="0" fillId="0" borderId="0">
      <alignment/>
      <protection/>
    </xf>
    <xf numFmtId="0" fontId="1" fillId="0" borderId="0" applyNumberFormat="0" applyFont="0" applyFill="0" applyBorder="0" applyProtection="0">
      <alignment/>
    </xf>
    <xf numFmtId="0" fontId="0" fillId="0" borderId="0">
      <alignment/>
      <protection/>
    </xf>
    <xf numFmtId="164" fontId="0" fillId="0" borderId="0" applyFont="0" applyFill="0" applyBorder="0" applyAlignment="0" applyProtection="0"/>
    <xf numFmtId="0" fontId="0" fillId="0" borderId="0">
      <alignment/>
      <protection/>
    </xf>
    <xf numFmtId="0" fontId="0" fillId="0" borderId="0">
      <alignment/>
      <protection/>
    </xf>
  </cellStyleXfs>
  <cellXfs count="132">
    <xf numFmtId="0" fontId="0" fillId="0" borderId="0" xfId="0"/>
    <xf numFmtId="0" fontId="0" fillId="0" borderId="0" xfId="0" applyAlignment="1">
      <alignment wrapText="1"/>
    </xf>
    <xf numFmtId="0" fontId="0" fillId="0" borderId="0" xfId="0" applyAlignment="1">
      <alignment vertical="top"/>
    </xf>
    <xf numFmtId="3" fontId="0" fillId="0" borderId="0" xfId="0" applyNumberFormat="1" applyAlignment="1">
      <alignment vertical="top"/>
    </xf>
    <xf numFmtId="4" fontId="0" fillId="0" borderId="0" xfId="0" applyNumberFormat="1" applyAlignment="1">
      <alignment vertical="top"/>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vertical="top"/>
    </xf>
    <xf numFmtId="0" fontId="3" fillId="0" borderId="0" xfId="0" applyFont="1" applyAlignment="1">
      <alignment horizontal="left" vertical="center" indent="1"/>
    </xf>
    <xf numFmtId="3" fontId="4" fillId="0" borderId="0" xfId="0" applyNumberFormat="1" applyFont="1" applyAlignment="1">
      <alignment horizontal="center" vertical="center"/>
    </xf>
    <xf numFmtId="0" fontId="0" fillId="0" borderId="0" xfId="0" applyAlignment="1">
      <alignment vertical="top" wrapText="1"/>
    </xf>
    <xf numFmtId="3" fontId="0" fillId="0" borderId="0" xfId="0" applyNumberFormat="1" applyAlignment="1">
      <alignment vertical="top" wrapText="1"/>
    </xf>
    <xf numFmtId="14" fontId="0" fillId="0" borderId="0" xfId="0" applyNumberFormat="1"/>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xf numFmtId="0" fontId="6" fillId="0" borderId="5" xfId="0" applyFont="1" applyBorder="1"/>
    <xf numFmtId="0" fontId="6" fillId="0" borderId="6" xfId="0" applyFont="1" applyBorder="1"/>
    <xf numFmtId="0" fontId="6" fillId="0" borderId="7" xfId="0" applyFont="1" applyBorder="1"/>
    <xf numFmtId="0" fontId="8" fillId="0" borderId="0" xfId="0" applyFont="1" applyAlignment="1">
      <alignment vertical="top"/>
    </xf>
    <xf numFmtId="49" fontId="3" fillId="0" borderId="0" xfId="0" applyNumberFormat="1" applyFont="1" applyAlignment="1">
      <alignment vertical="top"/>
    </xf>
    <xf numFmtId="4" fontId="3" fillId="0" borderId="0" xfId="0" applyNumberFormat="1" applyFont="1" applyAlignment="1">
      <alignment vertical="top"/>
    </xf>
    <xf numFmtId="3" fontId="3" fillId="0" borderId="0" xfId="0" applyNumberFormat="1" applyFont="1" applyAlignment="1">
      <alignment vertical="top"/>
    </xf>
    <xf numFmtId="0" fontId="5" fillId="0" borderId="0" xfId="0" applyFont="1" applyAlignment="1">
      <alignment vertical="top" wrapText="1"/>
    </xf>
    <xf numFmtId="0" fontId="0" fillId="0" borderId="0" xfId="0" applyAlignment="1">
      <alignment horizontal="left" vertical="center" wrapText="1"/>
    </xf>
    <xf numFmtId="4" fontId="0" fillId="0" borderId="0" xfId="0" applyNumberFormat="1" applyAlignment="1">
      <alignment vertical="top" wrapText="1"/>
    </xf>
    <xf numFmtId="49" fontId="3" fillId="2" borderId="0" xfId="0" applyNumberFormat="1" applyFont="1" applyFill="1" applyAlignment="1">
      <alignment vertical="top"/>
    </xf>
    <xf numFmtId="0" fontId="3" fillId="2" borderId="0" xfId="0" applyFont="1" applyFill="1" applyAlignment="1">
      <alignment vertical="top"/>
    </xf>
    <xf numFmtId="0" fontId="3" fillId="2" borderId="0" xfId="0" applyFont="1" applyFill="1" applyAlignment="1">
      <alignment horizontal="left" vertical="center" indent="1"/>
    </xf>
    <xf numFmtId="4" fontId="3" fillId="2" borderId="0" xfId="0" applyNumberFormat="1" applyFont="1" applyFill="1" applyAlignment="1">
      <alignment vertical="top"/>
    </xf>
    <xf numFmtId="3" fontId="3" fillId="2" borderId="0" xfId="0" applyNumberFormat="1" applyFont="1" applyFill="1" applyAlignment="1">
      <alignment vertical="top"/>
    </xf>
    <xf numFmtId="49" fontId="3" fillId="3" borderId="0" xfId="0" applyNumberFormat="1" applyFont="1" applyFill="1" applyAlignment="1">
      <alignment vertical="top"/>
    </xf>
    <xf numFmtId="0" fontId="3" fillId="3" borderId="0" xfId="0" applyFont="1" applyFill="1" applyAlignment="1">
      <alignment vertical="top"/>
    </xf>
    <xf numFmtId="0" fontId="3" fillId="3" borderId="0" xfId="0" applyFont="1" applyFill="1" applyAlignment="1">
      <alignment horizontal="left" vertical="center" indent="1"/>
    </xf>
    <xf numFmtId="4" fontId="3" fillId="3" borderId="0" xfId="0" applyNumberFormat="1" applyFont="1" applyFill="1" applyAlignment="1">
      <alignment vertical="top"/>
    </xf>
    <xf numFmtId="3" fontId="3" fillId="3" borderId="0" xfId="0" applyNumberFormat="1" applyFont="1" applyFill="1" applyAlignment="1">
      <alignment vertical="top"/>
    </xf>
    <xf numFmtId="0" fontId="0" fillId="3" borderId="0" xfId="0" applyFill="1" applyAlignment="1">
      <alignment vertical="top"/>
    </xf>
    <xf numFmtId="0" fontId="0" fillId="3" borderId="0" xfId="0" applyFill="1" applyAlignment="1">
      <alignment horizontal="left" vertical="center" indent="1"/>
    </xf>
    <xf numFmtId="4" fontId="0" fillId="3" borderId="0" xfId="0" applyNumberFormat="1" applyFill="1" applyAlignment="1">
      <alignment vertical="top"/>
    </xf>
    <xf numFmtId="3" fontId="0" fillId="3" borderId="0" xfId="0" applyNumberFormat="1" applyFill="1" applyAlignment="1">
      <alignment vertical="top"/>
    </xf>
    <xf numFmtId="0" fontId="6" fillId="4" borderId="8" xfId="0" applyFont="1" applyFill="1" applyBorder="1" applyAlignment="1">
      <alignment vertical="top"/>
    </xf>
    <xf numFmtId="0" fontId="6" fillId="4" borderId="9" xfId="0" applyFont="1" applyFill="1" applyBorder="1" applyAlignment="1">
      <alignment vertical="top"/>
    </xf>
    <xf numFmtId="0" fontId="9" fillId="0" borderId="0" xfId="0" applyFont="1" applyAlignment="1">
      <alignment vertical="top"/>
    </xf>
    <xf numFmtId="0" fontId="9" fillId="0" borderId="0" xfId="0" applyFont="1" applyAlignment="1">
      <alignment horizontal="left" vertical="center" indent="1"/>
    </xf>
    <xf numFmtId="4" fontId="8" fillId="0" borderId="0" xfId="0" applyNumberFormat="1" applyFont="1" applyAlignment="1">
      <alignment vertical="top"/>
    </xf>
    <xf numFmtId="3" fontId="8" fillId="0" borderId="0" xfId="0" applyNumberFormat="1" applyFont="1" applyAlignment="1">
      <alignment vertical="top"/>
    </xf>
    <xf numFmtId="3" fontId="8" fillId="0" borderId="0" xfId="0" applyNumberFormat="1" applyFont="1" applyAlignment="1">
      <alignment horizontal="left" vertical="top"/>
    </xf>
    <xf numFmtId="0" fontId="8" fillId="0" borderId="0" xfId="0" applyFont="1" applyAlignment="1">
      <alignment horizontal="left" vertical="center" indent="1"/>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Border="1" applyAlignment="1">
      <alignment horizontal="left" vertical="center" indent="1"/>
    </xf>
    <xf numFmtId="4" fontId="10" fillId="0" borderId="10" xfId="0" applyNumberFormat="1" applyFont="1" applyBorder="1" applyAlignment="1">
      <alignment horizontal="center" vertical="center" wrapText="1"/>
    </xf>
    <xf numFmtId="3" fontId="10" fillId="0" borderId="10" xfId="0" applyNumberFormat="1" applyFont="1" applyBorder="1" applyAlignment="1">
      <alignment horizontal="center" vertical="center" wrapText="1"/>
    </xf>
    <xf numFmtId="49" fontId="9" fillId="5" borderId="10" xfId="0" applyNumberFormat="1" applyFont="1" applyFill="1" applyBorder="1" applyAlignment="1">
      <alignment vertical="top"/>
    </xf>
    <xf numFmtId="0" fontId="9" fillId="5" borderId="10" xfId="0" applyFont="1" applyFill="1" applyBorder="1" applyAlignment="1">
      <alignment vertical="top"/>
    </xf>
    <xf numFmtId="0" fontId="9" fillId="5" borderId="10" xfId="0" applyFont="1" applyFill="1" applyBorder="1" applyAlignment="1">
      <alignment horizontal="left" vertical="center" indent="1"/>
    </xf>
    <xf numFmtId="3" fontId="9" fillId="0" borderId="10" xfId="0" applyNumberFormat="1" applyFont="1" applyBorder="1" applyAlignment="1">
      <alignment vertical="top"/>
    </xf>
    <xf numFmtId="0" fontId="8" fillId="0" borderId="10" xfId="0" applyFont="1" applyBorder="1" applyAlignment="1">
      <alignment vertical="top" wrapText="1"/>
    </xf>
    <xf numFmtId="0" fontId="11" fillId="0" borderId="10" xfId="0" applyFont="1" applyBorder="1" applyAlignment="1">
      <alignment vertical="top" wrapText="1"/>
    </xf>
    <xf numFmtId="0" fontId="8" fillId="0" borderId="10" xfId="0" applyFont="1" applyBorder="1" applyAlignment="1">
      <alignment horizontal="left" vertical="center" wrapText="1"/>
    </xf>
    <xf numFmtId="4" fontId="8" fillId="0" borderId="10" xfId="0" applyNumberFormat="1" applyFont="1" applyBorder="1" applyAlignment="1">
      <alignment vertical="top" wrapText="1"/>
    </xf>
    <xf numFmtId="3" fontId="8" fillId="0" borderId="10" xfId="0" applyNumberFormat="1" applyFont="1" applyBorder="1" applyAlignment="1">
      <alignment vertical="top" wrapText="1"/>
    </xf>
    <xf numFmtId="49" fontId="9" fillId="0" borderId="10" xfId="0" applyNumberFormat="1" applyFont="1" applyBorder="1" applyAlignment="1">
      <alignment vertical="top"/>
    </xf>
    <xf numFmtId="0" fontId="9" fillId="0" borderId="10" xfId="0" applyFont="1" applyBorder="1" applyAlignment="1">
      <alignment vertical="top"/>
    </xf>
    <xf numFmtId="0" fontId="9" fillId="0" borderId="10" xfId="0" applyFont="1" applyBorder="1" applyAlignment="1">
      <alignment horizontal="left" vertical="center" indent="1"/>
    </xf>
    <xf numFmtId="0" fontId="12" fillId="0" borderId="0" xfId="0" applyFont="1" applyAlignment="1">
      <alignment vertical="top"/>
    </xf>
    <xf numFmtId="0" fontId="12" fillId="0" borderId="0" xfId="0" applyFont="1" applyAlignment="1">
      <alignment horizontal="left" vertical="center" indent="1"/>
    </xf>
    <xf numFmtId="4" fontId="12" fillId="0" borderId="0" xfId="0" applyNumberFormat="1" applyFont="1" applyAlignment="1">
      <alignment vertical="top"/>
    </xf>
    <xf numFmtId="3" fontId="12" fillId="0" borderId="0" xfId="0" applyNumberFormat="1" applyFont="1" applyAlignment="1">
      <alignment vertical="top"/>
    </xf>
    <xf numFmtId="3" fontId="12" fillId="0" borderId="0" xfId="0" applyNumberFormat="1" applyFont="1" applyAlignment="1">
      <alignment horizontal="left" vertical="top"/>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3" fillId="0" borderId="10" xfId="0" applyFont="1" applyBorder="1" applyAlignment="1">
      <alignment horizontal="left" vertical="center" indent="1"/>
    </xf>
    <xf numFmtId="4" fontId="13" fillId="0" borderId="10" xfId="0" applyNumberFormat="1" applyFont="1" applyBorder="1" applyAlignment="1">
      <alignment horizontal="center" vertical="center" wrapText="1"/>
    </xf>
    <xf numFmtId="3" fontId="13" fillId="0" borderId="10" xfId="0" applyNumberFormat="1" applyFont="1" applyBorder="1" applyAlignment="1">
      <alignment horizontal="center" vertical="center" wrapText="1"/>
    </xf>
    <xf numFmtId="49" fontId="12" fillId="5" borderId="10" xfId="0" applyNumberFormat="1" applyFont="1" applyFill="1" applyBorder="1" applyAlignment="1">
      <alignment vertical="top"/>
    </xf>
    <xf numFmtId="0" fontId="12" fillId="5" borderId="10" xfId="0" applyFont="1" applyFill="1" applyBorder="1" applyAlignment="1">
      <alignment vertical="top"/>
    </xf>
    <xf numFmtId="0" fontId="12" fillId="5" borderId="10" xfId="0" applyFont="1" applyFill="1" applyBorder="1" applyAlignment="1">
      <alignment horizontal="left" vertical="center" indent="1"/>
    </xf>
    <xf numFmtId="3" fontId="12" fillId="0" borderId="10" xfId="0" applyNumberFormat="1" applyFont="1" applyBorder="1" applyAlignment="1">
      <alignment vertical="top"/>
    </xf>
    <xf numFmtId="0" fontId="12" fillId="0" borderId="10" xfId="0" applyFont="1" applyBorder="1" applyAlignment="1">
      <alignment vertical="top" wrapText="1"/>
    </xf>
    <xf numFmtId="0" fontId="14" fillId="0" borderId="10" xfId="0" applyFont="1" applyBorder="1" applyAlignment="1">
      <alignment vertical="top" wrapText="1"/>
    </xf>
    <xf numFmtId="0" fontId="12" fillId="0" borderId="10" xfId="0" applyFont="1" applyBorder="1" applyAlignment="1">
      <alignment horizontal="left" vertical="center" wrapText="1"/>
    </xf>
    <xf numFmtId="4" fontId="12" fillId="0" borderId="10" xfId="0" applyNumberFormat="1" applyFont="1" applyBorder="1" applyAlignment="1">
      <alignment vertical="top" wrapText="1"/>
    </xf>
    <xf numFmtId="3" fontId="12" fillId="0" borderId="10" xfId="0" applyNumberFormat="1" applyFont="1" applyBorder="1" applyAlignment="1">
      <alignment vertical="top" wrapText="1"/>
    </xf>
    <xf numFmtId="49" fontId="12" fillId="0" borderId="10" xfId="0" applyNumberFormat="1" applyFont="1" applyBorder="1" applyAlignment="1">
      <alignment vertical="top"/>
    </xf>
    <xf numFmtId="0" fontId="12" fillId="0" borderId="10" xfId="0" applyFont="1" applyBorder="1" applyAlignment="1">
      <alignment vertical="top"/>
    </xf>
    <xf numFmtId="0" fontId="12" fillId="0" borderId="10" xfId="0" applyFont="1" applyBorder="1" applyAlignment="1">
      <alignment horizontal="left" vertical="center" indent="1"/>
    </xf>
    <xf numFmtId="4" fontId="12" fillId="0" borderId="10" xfId="0" applyNumberFormat="1" applyFont="1" applyBorder="1" applyAlignment="1">
      <alignment vertical="top"/>
    </xf>
    <xf numFmtId="49" fontId="12" fillId="4" borderId="10" xfId="0" applyNumberFormat="1" applyFont="1" applyFill="1" applyBorder="1" applyAlignment="1">
      <alignment vertical="top"/>
    </xf>
    <xf numFmtId="0" fontId="12" fillId="4" borderId="10" xfId="0" applyFont="1" applyFill="1" applyBorder="1" applyAlignment="1">
      <alignment vertical="top"/>
    </xf>
    <xf numFmtId="0" fontId="12" fillId="4" borderId="10" xfId="0" applyFont="1" applyFill="1" applyBorder="1" applyAlignment="1">
      <alignment horizontal="left" vertical="center" indent="1"/>
    </xf>
    <xf numFmtId="4" fontId="12" fillId="4" borderId="10" xfId="0" applyNumberFormat="1" applyFont="1" applyFill="1" applyBorder="1" applyAlignment="1">
      <alignment vertical="top"/>
    </xf>
    <xf numFmtId="3" fontId="12" fillId="4" borderId="10" xfId="0" applyNumberFormat="1" applyFont="1" applyFill="1" applyBorder="1" applyAlignment="1">
      <alignment vertical="top"/>
    </xf>
    <xf numFmtId="49" fontId="12" fillId="6" borderId="10" xfId="0" applyNumberFormat="1" applyFont="1" applyFill="1" applyBorder="1" applyAlignment="1">
      <alignment vertical="top"/>
    </xf>
    <xf numFmtId="0" fontId="12" fillId="6" borderId="10" xfId="0" applyFont="1" applyFill="1" applyBorder="1" applyAlignment="1">
      <alignment vertical="top"/>
    </xf>
    <xf numFmtId="0" fontId="12" fillId="6" borderId="10" xfId="0" applyFont="1" applyFill="1" applyBorder="1" applyAlignment="1">
      <alignment horizontal="left" vertical="center" indent="1"/>
    </xf>
    <xf numFmtId="4" fontId="12" fillId="6" borderId="10" xfId="0" applyNumberFormat="1" applyFont="1" applyFill="1" applyBorder="1" applyAlignment="1">
      <alignment vertical="top"/>
    </xf>
    <xf numFmtId="3" fontId="12" fillId="6" borderId="10" xfId="0" applyNumberFormat="1" applyFont="1" applyFill="1" applyBorder="1" applyAlignment="1">
      <alignment vertical="top"/>
    </xf>
    <xf numFmtId="49" fontId="15" fillId="4" borderId="10" xfId="0" applyNumberFormat="1" applyFont="1" applyFill="1" applyBorder="1" applyAlignment="1">
      <alignment vertical="top"/>
    </xf>
    <xf numFmtId="0" fontId="15" fillId="4" borderId="10" xfId="0" applyFont="1" applyFill="1" applyBorder="1" applyAlignment="1">
      <alignment vertical="top"/>
    </xf>
    <xf numFmtId="0" fontId="15" fillId="4" borderId="10" xfId="0" applyFont="1" applyFill="1" applyBorder="1" applyAlignment="1">
      <alignment horizontal="left" vertical="center" indent="1"/>
    </xf>
    <xf numFmtId="4" fontId="15" fillId="4" borderId="10" xfId="0" applyNumberFormat="1" applyFont="1" applyFill="1" applyBorder="1" applyAlignment="1">
      <alignment vertical="top"/>
    </xf>
    <xf numFmtId="3" fontId="15" fillId="4" borderId="10" xfId="0" applyNumberFormat="1" applyFont="1" applyFill="1" applyBorder="1" applyAlignment="1">
      <alignment vertical="top"/>
    </xf>
    <xf numFmtId="3" fontId="12" fillId="5" borderId="10" xfId="0" applyNumberFormat="1" applyFont="1" applyFill="1" applyBorder="1" applyAlignment="1">
      <alignment vertical="top"/>
    </xf>
    <xf numFmtId="2" fontId="16" fillId="7" borderId="10" xfId="20" applyNumberFormat="1" applyFont="1" applyFill="1" applyBorder="1" applyAlignment="1">
      <alignment horizontal="left" vertical="top" wrapText="1"/>
      <protection/>
    </xf>
    <xf numFmtId="0" fontId="12" fillId="0" borderId="11" xfId="0" applyFont="1" applyBorder="1" applyAlignment="1">
      <alignment vertical="top" wrapText="1"/>
    </xf>
    <xf numFmtId="2" fontId="17" fillId="7" borderId="11" xfId="20" applyNumberFormat="1" applyFont="1" applyFill="1" applyBorder="1" applyAlignment="1">
      <alignment horizontal="left" vertical="top" wrapText="1"/>
      <protection/>
    </xf>
    <xf numFmtId="0" fontId="12" fillId="0" borderId="11" xfId="0" applyFont="1" applyBorder="1" applyAlignment="1">
      <alignment horizontal="left" vertical="center" wrapText="1"/>
    </xf>
    <xf numFmtId="4" fontId="12" fillId="0" borderId="11" xfId="0" applyNumberFormat="1" applyFont="1" applyBorder="1" applyAlignment="1">
      <alignment vertical="top" wrapText="1"/>
    </xf>
    <xf numFmtId="3" fontId="12" fillId="0" borderId="11" xfId="0" applyNumberFormat="1" applyFont="1" applyBorder="1" applyAlignment="1">
      <alignment vertical="top" wrapText="1"/>
    </xf>
    <xf numFmtId="0" fontId="10" fillId="0" borderId="10" xfId="0" applyFont="1" applyBorder="1" applyAlignment="1">
      <alignment horizontal="center" vertical="top"/>
    </xf>
    <xf numFmtId="0" fontId="18" fillId="0" borderId="12" xfId="0" applyFont="1" applyBorder="1" applyAlignment="1">
      <alignment vertical="top" wrapText="1"/>
    </xf>
    <xf numFmtId="0" fontId="10" fillId="0" borderId="10" xfId="0" applyFont="1" applyBorder="1" applyAlignment="1">
      <alignment vertical="top" wrapText="1"/>
    </xf>
    <xf numFmtId="0" fontId="13" fillId="0" borderId="10" xfId="0" applyFont="1" applyBorder="1" applyAlignment="1">
      <alignment vertical="top" wrapText="1"/>
    </xf>
    <xf numFmtId="3" fontId="7" fillId="0" borderId="13" xfId="0" applyNumberFormat="1" applyFont="1" applyBorder="1"/>
    <xf numFmtId="3" fontId="7" fillId="0" borderId="14" xfId="0" applyNumberFormat="1" applyFont="1" applyBorder="1"/>
    <xf numFmtId="3" fontId="6" fillId="4" borderId="15" xfId="0" applyNumberFormat="1" applyFont="1" applyFill="1" applyBorder="1" applyAlignment="1">
      <alignment vertical="top"/>
    </xf>
    <xf numFmtId="49" fontId="8" fillId="5" borderId="10" xfId="0" applyNumberFormat="1" applyFont="1" applyFill="1" applyBorder="1" applyAlignment="1">
      <alignment vertical="top"/>
    </xf>
    <xf numFmtId="2" fontId="19" fillId="7" borderId="10" xfId="0" applyNumberFormat="1" applyFont="1" applyFill="1" applyBorder="1" applyAlignment="1">
      <alignment horizontal="left" vertical="top" wrapText="1"/>
    </xf>
    <xf numFmtId="0" fontId="8" fillId="5" borderId="10" xfId="0" applyFont="1" applyFill="1" applyBorder="1" applyAlignment="1">
      <alignment horizontal="left" vertical="center" indent="1"/>
    </xf>
    <xf numFmtId="0" fontId="8" fillId="5" borderId="10" xfId="0" applyFont="1" applyFill="1" applyBorder="1" applyAlignment="1">
      <alignment vertical="top"/>
    </xf>
    <xf numFmtId="3" fontId="8" fillId="5" borderId="10" xfId="0" applyNumberFormat="1" applyFont="1" applyFill="1" applyBorder="1" applyAlignment="1">
      <alignment vertical="top"/>
    </xf>
    <xf numFmtId="2" fontId="20" fillId="7" borderId="10" xfId="20" applyNumberFormat="1" applyFont="1" applyFill="1" applyBorder="1" applyAlignment="1">
      <alignment horizontal="left" vertical="top" wrapText="1"/>
      <protection/>
    </xf>
    <xf numFmtId="3" fontId="0" fillId="0" borderId="0" xfId="0" applyNumberFormat="1"/>
    <xf numFmtId="4" fontId="9" fillId="5" borderId="10" xfId="0" applyNumberFormat="1" applyFont="1" applyFill="1" applyBorder="1" applyAlignment="1" applyProtection="1">
      <alignment vertical="top"/>
      <protection locked="0"/>
    </xf>
    <xf numFmtId="4" fontId="8" fillId="0" borderId="10" xfId="0" applyNumberFormat="1" applyFont="1" applyBorder="1" applyAlignment="1" applyProtection="1">
      <alignment vertical="top" wrapText="1"/>
      <protection locked="0"/>
    </xf>
    <xf numFmtId="4" fontId="9" fillId="0" borderId="10" xfId="0" applyNumberFormat="1" applyFont="1" applyBorder="1" applyAlignment="1" applyProtection="1">
      <alignment vertical="top"/>
      <protection locked="0"/>
    </xf>
    <xf numFmtId="4" fontId="8" fillId="5" borderId="10" xfId="0" applyNumberFormat="1" applyFont="1" applyFill="1" applyBorder="1" applyAlignment="1" applyProtection="1">
      <alignment vertical="top"/>
      <protection locked="0"/>
    </xf>
    <xf numFmtId="4" fontId="12" fillId="5" borderId="10" xfId="0" applyNumberFormat="1" applyFont="1" applyFill="1" applyBorder="1" applyAlignment="1" applyProtection="1">
      <alignment vertical="top"/>
      <protection locked="0"/>
    </xf>
    <xf numFmtId="4" fontId="12" fillId="0" borderId="10" xfId="0" applyNumberFormat="1" applyFont="1" applyBorder="1" applyAlignment="1" applyProtection="1">
      <alignment vertical="top"/>
      <protection locked="0"/>
    </xf>
    <xf numFmtId="4" fontId="9" fillId="0" borderId="10" xfId="0" applyNumberFormat="1" applyFont="1" applyBorder="1" applyAlignment="1">
      <alignment vertical="top"/>
    </xf>
  </cellXfs>
  <cellStyles count="17">
    <cellStyle name="Normal" xfId="0"/>
    <cellStyle name="Percent" xfId="15"/>
    <cellStyle name="Currency" xfId="16"/>
    <cellStyle name="Currency [0]" xfId="17"/>
    <cellStyle name="Comma" xfId="18"/>
    <cellStyle name="Comma [0]" xfId="19"/>
    <cellStyle name="Normální 3" xfId="20"/>
    <cellStyle name="Normální 2" xfId="21"/>
    <cellStyle name="Čárka 3" xfId="22"/>
    <cellStyle name="Normální 2 3" xfId="23"/>
    <cellStyle name="Čárka 2" xfId="24"/>
    <cellStyle name="Normální 4" xfId="25"/>
    <cellStyle name="Normální 2 2" xfId="26"/>
    <cellStyle name="Normální 5" xfId="27"/>
    <cellStyle name="Čárka 2 2" xfId="28"/>
    <cellStyle name="Normální 4 2" xfId="29"/>
    <cellStyle name="Normální 6"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2"/>
  <sheetViews>
    <sheetView view="pageBreakPreview" zoomScaleSheetLayoutView="100" workbookViewId="0" topLeftCell="A1">
      <selection activeCell="D6" sqref="D6"/>
    </sheetView>
  </sheetViews>
  <sheetFormatPr defaultColWidth="9.140625" defaultRowHeight="15"/>
  <cols>
    <col min="1" max="2" width="30.140625" style="0" customWidth="1"/>
    <col min="3" max="3" width="20.00390625" style="0" customWidth="1"/>
    <col min="4" max="4" width="21.8515625" style="0" customWidth="1"/>
  </cols>
  <sheetData>
    <row r="1" ht="15">
      <c r="A1" s="7" t="s">
        <v>0</v>
      </c>
    </row>
    <row r="2" spans="1:4" ht="15">
      <c r="A2" s="66"/>
      <c r="D2" s="12">
        <v>43497</v>
      </c>
    </row>
    <row r="3" spans="1:4" ht="15">
      <c r="A3" s="66" t="s">
        <v>1</v>
      </c>
      <c r="D3" s="12"/>
    </row>
    <row r="4" spans="1:4" ht="15">
      <c r="A4" s="66" t="s">
        <v>259</v>
      </c>
      <c r="D4" s="12"/>
    </row>
    <row r="5" ht="15">
      <c r="A5" s="66" t="s">
        <v>3</v>
      </c>
    </row>
    <row r="6" ht="15.75" thickBot="1"/>
    <row r="7" spans="1:4" ht="15">
      <c r="A7" s="13" t="s">
        <v>174</v>
      </c>
      <c r="B7" s="14" t="s">
        <v>175</v>
      </c>
      <c r="C7" s="14"/>
      <c r="D7" s="15" t="s">
        <v>176</v>
      </c>
    </row>
    <row r="8" spans="1:4" ht="15">
      <c r="A8" s="16" t="s">
        <v>177</v>
      </c>
      <c r="B8" s="17" t="s">
        <v>178</v>
      </c>
      <c r="C8" s="17"/>
      <c r="D8" s="115">
        <f>swb!F9</f>
        <v>0</v>
      </c>
    </row>
    <row r="9" spans="1:4" ht="15">
      <c r="A9" s="16" t="s">
        <v>179</v>
      </c>
      <c r="B9" s="17" t="s">
        <v>180</v>
      </c>
      <c r="C9" s="17"/>
      <c r="D9" s="115">
        <f>mzb!F9</f>
        <v>0</v>
      </c>
    </row>
    <row r="10" spans="1:4" ht="15">
      <c r="A10" s="18" t="s">
        <v>181</v>
      </c>
      <c r="B10" s="19" t="s">
        <v>265</v>
      </c>
      <c r="C10" s="19"/>
      <c r="D10" s="116">
        <f>brodítka!F9</f>
        <v>0</v>
      </c>
    </row>
    <row r="11" spans="1:4" ht="15">
      <c r="A11" s="18" t="s">
        <v>181</v>
      </c>
      <c r="B11" s="19" t="s">
        <v>182</v>
      </c>
      <c r="C11" s="19"/>
      <c r="D11" s="116">
        <f>brodítka!F11</f>
        <v>0</v>
      </c>
    </row>
    <row r="12" spans="1:4" ht="15">
      <c r="A12" s="18" t="s">
        <v>183</v>
      </c>
      <c r="B12" s="19" t="s">
        <v>182</v>
      </c>
      <c r="C12" s="19"/>
      <c r="D12" s="116">
        <f>brodítka!F13</f>
        <v>0</v>
      </c>
    </row>
    <row r="13" spans="1:4" ht="15.75" thickBot="1">
      <c r="A13" s="18" t="s">
        <v>184</v>
      </c>
      <c r="B13" s="19"/>
      <c r="C13" s="19"/>
      <c r="D13" s="116">
        <f>brodítka!F15</f>
        <v>0</v>
      </c>
    </row>
    <row r="14" spans="1:6" ht="15.75" thickBot="1">
      <c r="A14" s="41" t="s">
        <v>185</v>
      </c>
      <c r="B14" s="42"/>
      <c r="C14" s="42"/>
      <c r="D14" s="117">
        <f>SUM(D8:D13)</f>
        <v>0</v>
      </c>
      <c r="F14" s="124"/>
    </row>
    <row r="18" ht="15">
      <c r="A18" s="2"/>
    </row>
    <row r="19" ht="15">
      <c r="A19" s="66"/>
    </row>
    <row r="20" ht="15">
      <c r="A20" s="66"/>
    </row>
    <row r="21" ht="15">
      <c r="A21" s="66"/>
    </row>
    <row r="22" ht="15">
      <c r="A22" s="66"/>
    </row>
  </sheetData>
  <sheetProtection password="CC81" sheet="1" objects="1" scenarios="1"/>
  <printOptions/>
  <pageMargins left="0.7" right="0.7" top="0.787401575" bottom="0.787401575" header="0.3" footer="0.3"/>
  <pageSetup fitToHeight="0"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8"/>
  <sheetViews>
    <sheetView view="pageBreakPreview" zoomScale="72" zoomScaleSheetLayoutView="72" workbookViewId="0" topLeftCell="A1">
      <selection activeCell="E29" sqref="E29"/>
    </sheetView>
  </sheetViews>
  <sheetFormatPr defaultColWidth="9.140625" defaultRowHeight="15" outlineLevelRow="1"/>
  <cols>
    <col min="1" max="1" width="9.140625" style="2" customWidth="1"/>
    <col min="2" max="2" width="92.421875" style="2" customWidth="1"/>
    <col min="3" max="3" width="8.57421875" style="6" customWidth="1"/>
    <col min="4" max="4" width="9.140625" style="2" customWidth="1"/>
    <col min="5" max="5" width="17.8515625" style="4" customWidth="1"/>
    <col min="6" max="7" width="18.140625" style="3" customWidth="1"/>
    <col min="8" max="9" width="9.140625" style="2" customWidth="1"/>
  </cols>
  <sheetData>
    <row r="1" spans="2:6" ht="15">
      <c r="B1" s="7" t="s">
        <v>0</v>
      </c>
      <c r="C1" s="8"/>
      <c r="D1" s="2" t="s">
        <v>4</v>
      </c>
      <c r="E1" s="4" t="s">
        <v>5</v>
      </c>
      <c r="F1" s="3" t="s">
        <v>6</v>
      </c>
    </row>
    <row r="2" spans="1:6" ht="15">
      <c r="A2" s="66"/>
      <c r="B2" s="66"/>
      <c r="C2" s="67"/>
      <c r="D2" s="66"/>
      <c r="E2" s="68" t="s">
        <v>7</v>
      </c>
      <c r="F2" s="69" t="s">
        <v>8</v>
      </c>
    </row>
    <row r="3" spans="1:6" ht="15">
      <c r="A3" s="66"/>
      <c r="B3" s="66" t="s">
        <v>1</v>
      </c>
      <c r="C3" s="67"/>
      <c r="D3" s="66"/>
      <c r="E3" s="68" t="s">
        <v>9</v>
      </c>
      <c r="F3" s="69" t="s">
        <v>10</v>
      </c>
    </row>
    <row r="4" spans="1:6" ht="15">
      <c r="A4" s="66"/>
      <c r="B4" s="66" t="s">
        <v>2</v>
      </c>
      <c r="C4" s="67"/>
      <c r="D4" s="66"/>
      <c r="E4" s="68" t="s">
        <v>11</v>
      </c>
      <c r="F4" s="70">
        <v>330</v>
      </c>
    </row>
    <row r="5" spans="1:6" ht="15">
      <c r="A5" s="66"/>
      <c r="B5" s="66" t="s">
        <v>3</v>
      </c>
      <c r="C5" s="67"/>
      <c r="D5" s="66"/>
      <c r="E5" s="68" t="s">
        <v>12</v>
      </c>
      <c r="F5" s="70">
        <v>100</v>
      </c>
    </row>
    <row r="6" spans="1:9" s="1" customFormat="1" ht="15">
      <c r="A6" s="66"/>
      <c r="B6" s="66"/>
      <c r="C6" s="67"/>
      <c r="D6" s="66"/>
      <c r="E6" s="68"/>
      <c r="F6" s="69"/>
      <c r="G6" s="3"/>
      <c r="H6" s="2"/>
      <c r="I6" s="2"/>
    </row>
    <row r="7" spans="1:6" ht="15">
      <c r="A7" s="66"/>
      <c r="B7" s="66"/>
      <c r="C7" s="67"/>
      <c r="D7" s="66"/>
      <c r="E7" s="68"/>
      <c r="F7" s="69"/>
    </row>
    <row r="8" spans="1:7" s="5" customFormat="1" ht="21">
      <c r="A8" s="71" t="s">
        <v>13</v>
      </c>
      <c r="B8" s="72" t="s">
        <v>14</v>
      </c>
      <c r="C8" s="73" t="s">
        <v>15</v>
      </c>
      <c r="D8" s="72" t="s">
        <v>16</v>
      </c>
      <c r="E8" s="74" t="s">
        <v>17</v>
      </c>
      <c r="F8" s="75" t="s">
        <v>18</v>
      </c>
      <c r="G8" s="9"/>
    </row>
    <row r="9" spans="1:6" ht="15">
      <c r="A9" s="89" t="s">
        <v>19</v>
      </c>
      <c r="B9" s="90" t="s">
        <v>20</v>
      </c>
      <c r="C9" s="91" t="s">
        <v>21</v>
      </c>
      <c r="D9" s="90"/>
      <c r="E9" s="92"/>
      <c r="F9" s="93">
        <f>F10+F15+F20+F37</f>
        <v>0</v>
      </c>
    </row>
    <row r="10" spans="1:6" ht="15">
      <c r="A10" s="94">
        <v>1</v>
      </c>
      <c r="B10" s="95" t="s">
        <v>22</v>
      </c>
      <c r="C10" s="96" t="s">
        <v>21</v>
      </c>
      <c r="D10" s="95"/>
      <c r="E10" s="97"/>
      <c r="F10" s="98">
        <f>F11+F13</f>
        <v>0</v>
      </c>
    </row>
    <row r="11" spans="1:6" ht="15">
      <c r="A11" s="76" t="s">
        <v>23</v>
      </c>
      <c r="B11" s="77" t="s">
        <v>200</v>
      </c>
      <c r="C11" s="78" t="s">
        <v>24</v>
      </c>
      <c r="D11" s="77">
        <v>1</v>
      </c>
      <c r="E11" s="129"/>
      <c r="F11" s="79">
        <f>ROUND(D11*E11,0)</f>
        <v>0</v>
      </c>
    </row>
    <row r="12" spans="1:9" s="1" customFormat="1" ht="135.75" customHeight="1" outlineLevel="1">
      <c r="A12" s="80"/>
      <c r="B12" s="112" t="s">
        <v>276</v>
      </c>
      <c r="C12" s="82"/>
      <c r="D12" s="80"/>
      <c r="E12" s="83"/>
      <c r="F12" s="84"/>
      <c r="G12" s="11"/>
      <c r="H12" s="10"/>
      <c r="I12" s="10"/>
    </row>
    <row r="13" spans="1:6" ht="15">
      <c r="A13" s="76" t="s">
        <v>25</v>
      </c>
      <c r="B13" s="77" t="s">
        <v>186</v>
      </c>
      <c r="C13" s="78" t="s">
        <v>26</v>
      </c>
      <c r="D13" s="77">
        <v>307.5</v>
      </c>
      <c r="E13" s="129"/>
      <c r="F13" s="79">
        <f>ROUND(D13*E13,0)</f>
        <v>0</v>
      </c>
    </row>
    <row r="14" spans="1:9" s="1" customFormat="1" ht="61.5" customHeight="1" outlineLevel="1">
      <c r="A14" s="80"/>
      <c r="B14" s="81" t="s">
        <v>242</v>
      </c>
      <c r="C14" s="82"/>
      <c r="D14" s="80"/>
      <c r="E14" s="83"/>
      <c r="F14" s="84"/>
      <c r="G14" s="11"/>
      <c r="H14" s="10"/>
      <c r="I14" s="10"/>
    </row>
    <row r="15" spans="1:6" ht="15" customHeight="1">
      <c r="A15" s="94">
        <v>2</v>
      </c>
      <c r="B15" s="95" t="s">
        <v>27</v>
      </c>
      <c r="C15" s="96" t="s">
        <v>21</v>
      </c>
      <c r="D15" s="95"/>
      <c r="E15" s="97"/>
      <c r="F15" s="98">
        <f>F16+F18</f>
        <v>0</v>
      </c>
    </row>
    <row r="16" spans="1:6" ht="15" customHeight="1">
      <c r="A16" s="85" t="s">
        <v>28</v>
      </c>
      <c r="B16" s="86" t="s">
        <v>201</v>
      </c>
      <c r="C16" s="87" t="s">
        <v>29</v>
      </c>
      <c r="D16" s="86">
        <v>4</v>
      </c>
      <c r="E16" s="130"/>
      <c r="F16" s="79">
        <f>ROUND(D16*E16,0)</f>
        <v>0</v>
      </c>
    </row>
    <row r="17" spans="1:9" s="1" customFormat="1" ht="39" customHeight="1" outlineLevel="1">
      <c r="A17" s="80"/>
      <c r="B17" s="81" t="s">
        <v>243</v>
      </c>
      <c r="C17" s="82"/>
      <c r="D17" s="80"/>
      <c r="E17" s="83"/>
      <c r="F17" s="84"/>
      <c r="G17" s="11"/>
      <c r="H17" s="10"/>
      <c r="I17" s="10"/>
    </row>
    <row r="18" spans="1:6" ht="15" customHeight="1">
      <c r="A18" s="85" t="s">
        <v>30</v>
      </c>
      <c r="B18" s="86" t="s">
        <v>31</v>
      </c>
      <c r="C18" s="87" t="s">
        <v>32</v>
      </c>
      <c r="D18" s="86">
        <v>4</v>
      </c>
      <c r="E18" s="130"/>
      <c r="F18" s="79">
        <f>ROUND(D18*E18,0)</f>
        <v>0</v>
      </c>
    </row>
    <row r="19" spans="1:9" s="1" customFormat="1" ht="36" outlineLevel="1">
      <c r="A19" s="80"/>
      <c r="B19" s="81" t="s">
        <v>33</v>
      </c>
      <c r="C19" s="82"/>
      <c r="D19" s="80"/>
      <c r="E19" s="83"/>
      <c r="F19" s="84"/>
      <c r="G19" s="11"/>
      <c r="H19" s="10"/>
      <c r="I19" s="10"/>
    </row>
    <row r="20" spans="1:6" ht="15" customHeight="1">
      <c r="A20" s="94">
        <v>3</v>
      </c>
      <c r="B20" s="95" t="s">
        <v>34</v>
      </c>
      <c r="C20" s="96" t="s">
        <v>21</v>
      </c>
      <c r="D20" s="95"/>
      <c r="E20" s="97"/>
      <c r="F20" s="98">
        <f>F21+F23+F25+F27+F29+F31+F33+F35</f>
        <v>0</v>
      </c>
    </row>
    <row r="21" spans="1:9" s="1" customFormat="1" ht="15" customHeight="1">
      <c r="A21" s="85" t="s">
        <v>35</v>
      </c>
      <c r="B21" s="86" t="s">
        <v>36</v>
      </c>
      <c r="C21" s="87" t="s">
        <v>37</v>
      </c>
      <c r="D21" s="86">
        <v>50</v>
      </c>
      <c r="E21" s="130"/>
      <c r="F21" s="79">
        <f>ROUND(D21*E21,0)</f>
        <v>0</v>
      </c>
      <c r="G21" s="3"/>
      <c r="H21" s="2"/>
      <c r="I21" s="2"/>
    </row>
    <row r="22" spans="1:9" s="1" customFormat="1" ht="162.75" customHeight="1" outlineLevel="1">
      <c r="A22" s="80"/>
      <c r="B22" s="81" t="s">
        <v>38</v>
      </c>
      <c r="C22" s="82"/>
      <c r="D22" s="80"/>
      <c r="E22" s="83"/>
      <c r="F22" s="84"/>
      <c r="G22" s="11"/>
      <c r="H22" s="10"/>
      <c r="I22" s="10"/>
    </row>
    <row r="23" spans="1:6" ht="15" customHeight="1">
      <c r="A23" s="85" t="s">
        <v>39</v>
      </c>
      <c r="B23" s="86" t="s">
        <v>40</v>
      </c>
      <c r="C23" s="87" t="s">
        <v>29</v>
      </c>
      <c r="D23" s="86">
        <v>6</v>
      </c>
      <c r="E23" s="130"/>
      <c r="F23" s="79">
        <f>ROUND(D23*E23,0)</f>
        <v>0</v>
      </c>
    </row>
    <row r="24" spans="1:9" s="1" customFormat="1" ht="120" customHeight="1" outlineLevel="1">
      <c r="A24" s="80"/>
      <c r="B24" s="81" t="s">
        <v>41</v>
      </c>
      <c r="C24" s="82"/>
      <c r="D24" s="80"/>
      <c r="E24" s="83"/>
      <c r="F24" s="84"/>
      <c r="G24" s="11"/>
      <c r="H24" s="10"/>
      <c r="I24" s="10"/>
    </row>
    <row r="25" spans="1:6" ht="15" customHeight="1">
      <c r="A25" s="85" t="s">
        <v>42</v>
      </c>
      <c r="B25" s="86" t="s">
        <v>202</v>
      </c>
      <c r="C25" s="87" t="s">
        <v>29</v>
      </c>
      <c r="D25" s="86">
        <v>4</v>
      </c>
      <c r="E25" s="130"/>
      <c r="F25" s="79">
        <f>ROUND(D25*E25,0)</f>
        <v>0</v>
      </c>
    </row>
    <row r="26" spans="1:9" s="1" customFormat="1" ht="48" outlineLevel="1">
      <c r="A26" s="80"/>
      <c r="B26" s="81" t="s">
        <v>244</v>
      </c>
      <c r="C26" s="82"/>
      <c r="D26" s="80"/>
      <c r="E26" s="83"/>
      <c r="F26" s="84"/>
      <c r="G26" s="11"/>
      <c r="H26" s="10"/>
      <c r="I26" s="10"/>
    </row>
    <row r="27" spans="1:6" ht="15">
      <c r="A27" s="85" t="s">
        <v>44</v>
      </c>
      <c r="B27" s="86" t="s">
        <v>45</v>
      </c>
      <c r="C27" s="87" t="s">
        <v>29</v>
      </c>
      <c r="D27" s="86">
        <v>4</v>
      </c>
      <c r="E27" s="130"/>
      <c r="F27" s="79">
        <f>ROUND(D27*E27,0)</f>
        <v>0</v>
      </c>
    </row>
    <row r="28" spans="1:9" s="1" customFormat="1" ht="24" outlineLevel="1">
      <c r="A28" s="80"/>
      <c r="B28" s="81" t="s">
        <v>245</v>
      </c>
      <c r="C28" s="82"/>
      <c r="D28" s="80"/>
      <c r="E28" s="83"/>
      <c r="F28" s="84"/>
      <c r="G28" s="11"/>
      <c r="H28" s="10"/>
      <c r="I28" s="10"/>
    </row>
    <row r="29" spans="1:6" ht="15">
      <c r="A29" s="85" t="s">
        <v>47</v>
      </c>
      <c r="B29" s="86" t="s">
        <v>48</v>
      </c>
      <c r="C29" s="87" t="s">
        <v>29</v>
      </c>
      <c r="D29" s="86">
        <v>8</v>
      </c>
      <c r="E29" s="130"/>
      <c r="F29" s="79">
        <f>ROUND(D29*E29,0)</f>
        <v>0</v>
      </c>
    </row>
    <row r="30" spans="1:9" s="1" customFormat="1" ht="24" outlineLevel="1">
      <c r="A30" s="80"/>
      <c r="B30" s="81" t="s">
        <v>49</v>
      </c>
      <c r="C30" s="82"/>
      <c r="D30" s="80"/>
      <c r="E30" s="83"/>
      <c r="F30" s="84"/>
      <c r="G30" s="11"/>
      <c r="H30" s="10"/>
      <c r="I30" s="10"/>
    </row>
    <row r="31" spans="1:6" ht="15">
      <c r="A31" s="85" t="s">
        <v>50</v>
      </c>
      <c r="B31" s="86" t="s">
        <v>203</v>
      </c>
      <c r="C31" s="87" t="s">
        <v>29</v>
      </c>
      <c r="D31" s="86">
        <v>1</v>
      </c>
      <c r="E31" s="130"/>
      <c r="F31" s="79">
        <f>ROUND(D31*E31,0)</f>
        <v>0</v>
      </c>
    </row>
    <row r="32" spans="1:9" s="1" customFormat="1" ht="134.25" customHeight="1" outlineLevel="1">
      <c r="A32" s="80"/>
      <c r="B32" s="81" t="s">
        <v>226</v>
      </c>
      <c r="C32" s="82"/>
      <c r="D32" s="80"/>
      <c r="E32" s="83"/>
      <c r="F32" s="84"/>
      <c r="G32" s="11"/>
      <c r="H32" s="10"/>
      <c r="I32" s="10"/>
    </row>
    <row r="33" spans="1:9" s="1" customFormat="1" ht="15">
      <c r="A33" s="85" t="s">
        <v>51</v>
      </c>
      <c r="B33" s="86" t="s">
        <v>204</v>
      </c>
      <c r="C33" s="87" t="s">
        <v>29</v>
      </c>
      <c r="D33" s="86">
        <v>1</v>
      </c>
      <c r="E33" s="130"/>
      <c r="F33" s="79">
        <f>ROUND(D33*E33,0)</f>
        <v>0</v>
      </c>
      <c r="G33" s="3"/>
      <c r="H33" s="2"/>
      <c r="I33" s="2"/>
    </row>
    <row r="34" spans="1:9" s="1" customFormat="1" ht="57" customHeight="1" outlineLevel="1">
      <c r="A34" s="80"/>
      <c r="B34" s="81" t="s">
        <v>246</v>
      </c>
      <c r="C34" s="82"/>
      <c r="D34" s="80"/>
      <c r="E34" s="83"/>
      <c r="F34" s="84"/>
      <c r="G34" s="11"/>
      <c r="H34" s="10"/>
      <c r="I34" s="10"/>
    </row>
    <row r="35" spans="1:6" ht="15">
      <c r="A35" s="85" t="s">
        <v>52</v>
      </c>
      <c r="B35" s="86" t="s">
        <v>187</v>
      </c>
      <c r="C35" s="87" t="s">
        <v>24</v>
      </c>
      <c r="D35" s="86">
        <v>1</v>
      </c>
      <c r="E35" s="130"/>
      <c r="F35" s="79">
        <f>ROUND(D35*E35,0)</f>
        <v>0</v>
      </c>
    </row>
    <row r="36" spans="1:9" s="1" customFormat="1" ht="15" outlineLevel="1">
      <c r="A36" s="80"/>
      <c r="B36" s="81" t="s">
        <v>53</v>
      </c>
      <c r="C36" s="82"/>
      <c r="D36" s="80"/>
      <c r="E36" s="83"/>
      <c r="F36" s="84"/>
      <c r="G36" s="11"/>
      <c r="H36" s="10"/>
      <c r="I36" s="10"/>
    </row>
    <row r="37" spans="1:6" ht="15">
      <c r="A37" s="94">
        <v>4</v>
      </c>
      <c r="B37" s="95" t="s">
        <v>58</v>
      </c>
      <c r="C37" s="96" t="s">
        <v>21</v>
      </c>
      <c r="D37" s="95"/>
      <c r="E37" s="97"/>
      <c r="F37" s="98">
        <f>F38+F40+F42+F44+F46+F48+F50+F52+F54+F56</f>
        <v>0</v>
      </c>
    </row>
    <row r="38" spans="1:6" ht="15">
      <c r="A38" s="85" t="s">
        <v>59</v>
      </c>
      <c r="B38" s="86" t="s">
        <v>60</v>
      </c>
      <c r="C38" s="87" t="s">
        <v>29</v>
      </c>
      <c r="D38" s="86">
        <v>6</v>
      </c>
      <c r="E38" s="130"/>
      <c r="F38" s="79">
        <f>ROUND(D38*E38,0)</f>
        <v>0</v>
      </c>
    </row>
    <row r="39" spans="1:9" s="1" customFormat="1" ht="150.75" customHeight="1" outlineLevel="1">
      <c r="A39" s="80"/>
      <c r="B39" s="81" t="s">
        <v>247</v>
      </c>
      <c r="C39" s="82"/>
      <c r="D39" s="80"/>
      <c r="E39" s="83"/>
      <c r="F39" s="84"/>
      <c r="G39" s="11"/>
      <c r="H39" s="10"/>
      <c r="I39" s="10"/>
    </row>
    <row r="40" spans="1:6" ht="15">
      <c r="A40" s="85" t="s">
        <v>61</v>
      </c>
      <c r="B40" s="86" t="s">
        <v>62</v>
      </c>
      <c r="C40" s="87" t="s">
        <v>29</v>
      </c>
      <c r="D40" s="86">
        <v>5</v>
      </c>
      <c r="E40" s="130"/>
      <c r="F40" s="79">
        <f>ROUND(D40*E40,0)</f>
        <v>0</v>
      </c>
    </row>
    <row r="41" spans="1:9" s="1" customFormat="1" ht="117" customHeight="1" outlineLevel="1">
      <c r="A41" s="80"/>
      <c r="B41" s="81" t="s">
        <v>241</v>
      </c>
      <c r="C41" s="82"/>
      <c r="D41" s="80"/>
      <c r="E41" s="83"/>
      <c r="F41" s="84"/>
      <c r="G41" s="11"/>
      <c r="H41" s="10"/>
      <c r="I41" s="10"/>
    </row>
    <row r="42" spans="1:6" ht="15">
      <c r="A42" s="85" t="s">
        <v>63</v>
      </c>
      <c r="B42" s="86" t="s">
        <v>64</v>
      </c>
      <c r="C42" s="87" t="s">
        <v>29</v>
      </c>
      <c r="D42" s="86">
        <v>6</v>
      </c>
      <c r="E42" s="130"/>
      <c r="F42" s="79">
        <f>ROUND(D42*E42,0)</f>
        <v>0</v>
      </c>
    </row>
    <row r="43" spans="1:9" s="1" customFormat="1" ht="27" customHeight="1" outlineLevel="1">
      <c r="A43" s="80"/>
      <c r="B43" s="81" t="s">
        <v>65</v>
      </c>
      <c r="C43" s="82"/>
      <c r="D43" s="80"/>
      <c r="E43" s="83"/>
      <c r="F43" s="84"/>
      <c r="G43" s="11"/>
      <c r="H43" s="10"/>
      <c r="I43" s="10"/>
    </row>
    <row r="44" spans="1:6" ht="15">
      <c r="A44" s="85" t="s">
        <v>66</v>
      </c>
      <c r="B44" s="86" t="s">
        <v>67</v>
      </c>
      <c r="C44" s="87" t="s">
        <v>29</v>
      </c>
      <c r="D44" s="86">
        <v>6</v>
      </c>
      <c r="E44" s="130"/>
      <c r="F44" s="79">
        <f>ROUND(D44*E44,0)</f>
        <v>0</v>
      </c>
    </row>
    <row r="45" spans="1:9" s="1" customFormat="1" ht="27" customHeight="1" outlineLevel="1">
      <c r="A45" s="80"/>
      <c r="B45" s="81" t="s">
        <v>68</v>
      </c>
      <c r="C45" s="82"/>
      <c r="D45" s="80"/>
      <c r="E45" s="83"/>
      <c r="F45" s="84"/>
      <c r="G45" s="11"/>
      <c r="H45" s="10"/>
      <c r="I45" s="10"/>
    </row>
    <row r="46" spans="1:6" ht="15">
      <c r="A46" s="85" t="s">
        <v>69</v>
      </c>
      <c r="B46" s="86" t="s">
        <v>70</v>
      </c>
      <c r="C46" s="87" t="s">
        <v>29</v>
      </c>
      <c r="D46" s="86">
        <v>6</v>
      </c>
      <c r="E46" s="130"/>
      <c r="F46" s="79">
        <f>ROUND(D46*E46,0)</f>
        <v>0</v>
      </c>
    </row>
    <row r="47" spans="1:9" s="1" customFormat="1" ht="30" customHeight="1" outlineLevel="1">
      <c r="A47" s="80"/>
      <c r="B47" s="81" t="s">
        <v>71</v>
      </c>
      <c r="C47" s="82"/>
      <c r="D47" s="80"/>
      <c r="E47" s="83"/>
      <c r="F47" s="84"/>
      <c r="G47" s="11"/>
      <c r="H47" s="10"/>
      <c r="I47" s="10"/>
    </row>
    <row r="48" spans="1:6" ht="15">
      <c r="A48" s="85" t="s">
        <v>72</v>
      </c>
      <c r="B48" s="86" t="s">
        <v>73</v>
      </c>
      <c r="C48" s="87" t="s">
        <v>37</v>
      </c>
      <c r="D48" s="86">
        <v>125</v>
      </c>
      <c r="E48" s="130"/>
      <c r="F48" s="79">
        <f>ROUND(D48*E48,0)</f>
        <v>0</v>
      </c>
    </row>
    <row r="49" spans="1:9" s="1" customFormat="1" ht="70.5" customHeight="1" outlineLevel="1">
      <c r="A49" s="80"/>
      <c r="B49" s="81" t="s">
        <v>74</v>
      </c>
      <c r="C49" s="82"/>
      <c r="D49" s="80"/>
      <c r="E49" s="83"/>
      <c r="F49" s="84"/>
      <c r="G49" s="11"/>
      <c r="H49" s="10"/>
      <c r="I49" s="10"/>
    </row>
    <row r="50" spans="1:6" ht="15">
      <c r="A50" s="85" t="s">
        <v>75</v>
      </c>
      <c r="B50" s="86" t="s">
        <v>76</v>
      </c>
      <c r="C50" s="87" t="s">
        <v>37</v>
      </c>
      <c r="D50" s="86">
        <v>63</v>
      </c>
      <c r="E50" s="130"/>
      <c r="F50" s="79">
        <f>ROUND(D50*E50,0)</f>
        <v>0</v>
      </c>
    </row>
    <row r="51" spans="1:9" s="1" customFormat="1" ht="119.25" customHeight="1" outlineLevel="1">
      <c r="A51" s="80"/>
      <c r="B51" s="81" t="s">
        <v>77</v>
      </c>
      <c r="C51" s="82"/>
      <c r="D51" s="80"/>
      <c r="E51" s="83"/>
      <c r="F51" s="84"/>
      <c r="G51" s="11"/>
      <c r="H51" s="10"/>
      <c r="I51" s="10"/>
    </row>
    <row r="52" spans="1:6" ht="15">
      <c r="A52" s="85" t="s">
        <v>78</v>
      </c>
      <c r="B52" s="86" t="s">
        <v>79</v>
      </c>
      <c r="C52" s="87" t="s">
        <v>29</v>
      </c>
      <c r="D52" s="86">
        <v>2</v>
      </c>
      <c r="E52" s="130"/>
      <c r="F52" s="79">
        <f>ROUND(D52*E52,0)</f>
        <v>0</v>
      </c>
    </row>
    <row r="53" spans="1:9" s="1" customFormat="1" ht="133.5" customHeight="1" outlineLevel="1">
      <c r="A53" s="80"/>
      <c r="B53" s="81" t="s">
        <v>80</v>
      </c>
      <c r="C53" s="82"/>
      <c r="D53" s="80"/>
      <c r="E53" s="83"/>
      <c r="F53" s="84"/>
      <c r="G53" s="11"/>
      <c r="H53" s="10"/>
      <c r="I53" s="10"/>
    </row>
    <row r="54" spans="1:6" ht="15">
      <c r="A54" s="85" t="s">
        <v>81</v>
      </c>
      <c r="B54" s="86" t="s">
        <v>82</v>
      </c>
      <c r="C54" s="87" t="s">
        <v>29</v>
      </c>
      <c r="D54" s="86">
        <v>8</v>
      </c>
      <c r="E54" s="130"/>
      <c r="F54" s="79">
        <f>ROUND(D54*E54,0)</f>
        <v>0</v>
      </c>
    </row>
    <row r="55" spans="1:9" s="1" customFormat="1" ht="45" customHeight="1" outlineLevel="1">
      <c r="A55" s="80"/>
      <c r="B55" s="81" t="s">
        <v>83</v>
      </c>
      <c r="C55" s="82"/>
      <c r="D55" s="80"/>
      <c r="E55" s="83"/>
      <c r="F55" s="79"/>
      <c r="G55" s="11"/>
      <c r="H55" s="10"/>
      <c r="I55" s="10"/>
    </row>
    <row r="56" spans="1:9" s="1" customFormat="1" ht="15">
      <c r="A56" s="85" t="s">
        <v>188</v>
      </c>
      <c r="B56" s="86" t="s">
        <v>258</v>
      </c>
      <c r="C56" s="87" t="s">
        <v>29</v>
      </c>
      <c r="D56" s="86">
        <v>1</v>
      </c>
      <c r="E56" s="130"/>
      <c r="F56" s="79">
        <f aca="true" t="shared" si="0" ref="F56">ROUND(D56*E56,0)</f>
        <v>0</v>
      </c>
      <c r="G56" s="11"/>
      <c r="H56" s="10"/>
      <c r="I56" s="10"/>
    </row>
    <row r="57" spans="1:9" s="1" customFormat="1" ht="119.25" customHeight="1" outlineLevel="1">
      <c r="A57" s="85"/>
      <c r="B57" s="114" t="s">
        <v>257</v>
      </c>
      <c r="C57" s="87"/>
      <c r="D57" s="86"/>
      <c r="E57" s="88"/>
      <c r="F57" s="79"/>
      <c r="G57" s="11"/>
      <c r="H57" s="10"/>
      <c r="I57" s="10"/>
    </row>
    <row r="58" spans="1:6" ht="15">
      <c r="A58" s="99"/>
      <c r="B58" s="100" t="s">
        <v>20</v>
      </c>
      <c r="C58" s="101" t="s">
        <v>21</v>
      </c>
      <c r="D58" s="100"/>
      <c r="E58" s="102"/>
      <c r="F58" s="103">
        <f>F9</f>
        <v>0</v>
      </c>
    </row>
  </sheetData>
  <sheetProtection password="CC81" sheet="1" objects="1" scenarios="1"/>
  <printOptions/>
  <pageMargins left="0.7086614173228347" right="0.7086614173228347" top="0.7874015748031497" bottom="0.7874015748031497" header="0.31496062992125984" footer="0.31496062992125984"/>
  <pageSetup fitToHeight="0" fitToWidth="1" horizontalDpi="600" verticalDpi="600" orientation="portrait" paperSize="9" scale="56" r:id="rId1"/>
  <rowBreaks count="1" manualBreakCount="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45"/>
  <sheetViews>
    <sheetView tabSelected="1" view="pageBreakPreview" zoomScale="77" zoomScaleSheetLayoutView="77" workbookViewId="0" topLeftCell="A10">
      <selection activeCell="F63" sqref="F63"/>
    </sheetView>
  </sheetViews>
  <sheetFormatPr defaultColWidth="9.140625" defaultRowHeight="15" outlineLevelRow="1"/>
  <cols>
    <col min="1" max="1" width="9.140625" style="2" customWidth="1"/>
    <col min="2" max="2" width="92.421875" style="2" customWidth="1"/>
    <col min="3" max="3" width="8.57421875" style="6" customWidth="1"/>
    <col min="4" max="4" width="9.140625" style="2" customWidth="1"/>
    <col min="5" max="5" width="17.8515625" style="4" customWidth="1"/>
    <col min="6" max="7" width="18.140625" style="3" customWidth="1"/>
    <col min="8" max="9" width="9.140625" style="2" customWidth="1"/>
  </cols>
  <sheetData>
    <row r="1" spans="1:6" ht="15">
      <c r="A1" s="20"/>
      <c r="B1" s="43" t="s">
        <v>0</v>
      </c>
      <c r="C1" s="44"/>
      <c r="D1" s="20" t="s">
        <v>4</v>
      </c>
      <c r="E1" s="45" t="s">
        <v>5</v>
      </c>
      <c r="F1" s="46" t="s">
        <v>95</v>
      </c>
    </row>
    <row r="2" spans="1:6" ht="15">
      <c r="A2" s="20"/>
      <c r="B2" s="43"/>
      <c r="C2" s="44"/>
      <c r="D2" s="20"/>
      <c r="E2" s="45" t="s">
        <v>7</v>
      </c>
      <c r="F2" s="46" t="s">
        <v>96</v>
      </c>
    </row>
    <row r="3" spans="1:6" ht="15">
      <c r="A3" s="20"/>
      <c r="B3" s="43" t="s">
        <v>1</v>
      </c>
      <c r="C3" s="44"/>
      <c r="D3" s="20"/>
      <c r="E3" s="45" t="s">
        <v>9</v>
      </c>
      <c r="F3" s="46" t="s">
        <v>97</v>
      </c>
    </row>
    <row r="4" spans="1:6" ht="15">
      <c r="A4" s="20"/>
      <c r="B4" s="43" t="s">
        <v>94</v>
      </c>
      <c r="C4" s="44"/>
      <c r="D4" s="20"/>
      <c r="E4" s="45" t="s">
        <v>11</v>
      </c>
      <c r="F4" s="47">
        <v>330</v>
      </c>
    </row>
    <row r="5" spans="1:6" ht="15">
      <c r="A5" s="20"/>
      <c r="B5" s="43" t="s">
        <v>3</v>
      </c>
      <c r="C5" s="44"/>
      <c r="D5" s="20"/>
      <c r="E5" s="45" t="s">
        <v>12</v>
      </c>
      <c r="F5" s="47">
        <v>100</v>
      </c>
    </row>
    <row r="6" spans="1:9" s="1" customFormat="1" ht="15">
      <c r="A6" s="20"/>
      <c r="B6" s="43"/>
      <c r="C6" s="44"/>
      <c r="D6" s="20"/>
      <c r="E6" s="45"/>
      <c r="F6" s="46"/>
      <c r="G6" s="3"/>
      <c r="H6" s="2"/>
      <c r="I6" s="2"/>
    </row>
    <row r="7" spans="1:6" ht="15">
      <c r="A7" s="20"/>
      <c r="B7" s="20"/>
      <c r="C7" s="48"/>
      <c r="D7" s="20"/>
      <c r="E7" s="45"/>
      <c r="F7" s="46"/>
    </row>
    <row r="8" spans="1:7" s="5" customFormat="1" ht="22.5">
      <c r="A8" s="49" t="s">
        <v>13</v>
      </c>
      <c r="B8" s="111" t="s">
        <v>14</v>
      </c>
      <c r="C8" s="51" t="s">
        <v>15</v>
      </c>
      <c r="D8" s="50" t="s">
        <v>16</v>
      </c>
      <c r="E8" s="52" t="s">
        <v>17</v>
      </c>
      <c r="F8" s="53" t="s">
        <v>18</v>
      </c>
      <c r="G8" s="9"/>
    </row>
    <row r="9" spans="1:6" ht="15">
      <c r="A9" s="89" t="s">
        <v>19</v>
      </c>
      <c r="B9" s="90" t="s">
        <v>20</v>
      </c>
      <c r="C9" s="91" t="s">
        <v>21</v>
      </c>
      <c r="D9" s="90"/>
      <c r="E9" s="92"/>
      <c r="F9" s="93">
        <f>F10+F15+F68+F91+F106</f>
        <v>0</v>
      </c>
    </row>
    <row r="10" spans="1:6" ht="15">
      <c r="A10" s="94">
        <v>1</v>
      </c>
      <c r="B10" s="95" t="s">
        <v>22</v>
      </c>
      <c r="C10" s="96" t="s">
        <v>21</v>
      </c>
      <c r="D10" s="95"/>
      <c r="E10" s="97"/>
      <c r="F10" s="98">
        <f>F11+F13</f>
        <v>0</v>
      </c>
    </row>
    <row r="11" spans="1:6" ht="15">
      <c r="A11" s="54" t="s">
        <v>23</v>
      </c>
      <c r="B11" s="55" t="s">
        <v>200</v>
      </c>
      <c r="C11" s="56" t="s">
        <v>24</v>
      </c>
      <c r="D11" s="55">
        <v>1</v>
      </c>
      <c r="E11" s="125"/>
      <c r="F11" s="57">
        <f>ROUND(D11*E11,0)</f>
        <v>0</v>
      </c>
    </row>
    <row r="12" spans="1:9" s="1" customFormat="1" ht="144" outlineLevel="1">
      <c r="A12" s="58"/>
      <c r="B12" s="59" t="s">
        <v>254</v>
      </c>
      <c r="C12" s="60"/>
      <c r="D12" s="58"/>
      <c r="E12" s="61"/>
      <c r="F12" s="57"/>
      <c r="G12" s="11"/>
      <c r="H12" s="10"/>
      <c r="I12" s="10"/>
    </row>
    <row r="13" spans="1:6" ht="15">
      <c r="A13" s="54" t="s">
        <v>25</v>
      </c>
      <c r="B13" s="55" t="s">
        <v>186</v>
      </c>
      <c r="C13" s="56" t="s">
        <v>26</v>
      </c>
      <c r="D13" s="55">
        <v>1125</v>
      </c>
      <c r="E13" s="125"/>
      <c r="F13" s="57">
        <f>ROUND(D13*E13,0)</f>
        <v>0</v>
      </c>
    </row>
    <row r="14" spans="1:9" s="1" customFormat="1" ht="60" customHeight="1" outlineLevel="1">
      <c r="A14" s="58"/>
      <c r="B14" s="59" t="s">
        <v>248</v>
      </c>
      <c r="C14" s="60"/>
      <c r="D14" s="58"/>
      <c r="E14" s="61"/>
      <c r="F14" s="62"/>
      <c r="G14" s="11"/>
      <c r="H14" s="10"/>
      <c r="I14" s="10"/>
    </row>
    <row r="15" spans="1:6" ht="15">
      <c r="A15" s="94">
        <v>2</v>
      </c>
      <c r="B15" s="95" t="s">
        <v>27</v>
      </c>
      <c r="C15" s="96" t="s">
        <v>21</v>
      </c>
      <c r="D15" s="95"/>
      <c r="E15" s="97"/>
      <c r="F15" s="98">
        <f>F16+F18+F20+F22+F24+F26+F28+F30+F32+F34+F36+F38+F40+F42+F44+F46+F48+F50+F52+F54+F56+F58+F60+F62+F64+F66</f>
        <v>0</v>
      </c>
    </row>
    <row r="16" spans="1:6" ht="15">
      <c r="A16" s="63" t="s">
        <v>28</v>
      </c>
      <c r="B16" s="64" t="s">
        <v>195</v>
      </c>
      <c r="C16" s="65" t="s">
        <v>29</v>
      </c>
      <c r="D16" s="64">
        <v>1</v>
      </c>
      <c r="E16" s="127"/>
      <c r="F16" s="57">
        <f>ROUND(D16*E16,0)</f>
        <v>0</v>
      </c>
    </row>
    <row r="17" spans="1:9" s="1" customFormat="1" ht="120" outlineLevel="1">
      <c r="A17" s="58"/>
      <c r="B17" s="59" t="s">
        <v>255</v>
      </c>
      <c r="C17" s="60"/>
      <c r="D17" s="58"/>
      <c r="E17" s="61"/>
      <c r="F17" s="62"/>
      <c r="G17" s="11"/>
      <c r="H17" s="10"/>
      <c r="I17" s="10"/>
    </row>
    <row r="18" spans="1:6" ht="15">
      <c r="A18" s="63" t="s">
        <v>30</v>
      </c>
      <c r="B18" s="64" t="s">
        <v>196</v>
      </c>
      <c r="C18" s="65" t="s">
        <v>29</v>
      </c>
      <c r="D18" s="64">
        <v>1</v>
      </c>
      <c r="E18" s="127"/>
      <c r="F18" s="57">
        <f>ROUND(D18*E18,0)</f>
        <v>0</v>
      </c>
    </row>
    <row r="19" spans="1:9" s="1" customFormat="1" ht="120" outlineLevel="1">
      <c r="A19" s="58"/>
      <c r="B19" s="59" t="s">
        <v>256</v>
      </c>
      <c r="C19" s="60"/>
      <c r="D19" s="58"/>
      <c r="E19" s="61"/>
      <c r="F19" s="62"/>
      <c r="G19" s="11"/>
      <c r="H19" s="10"/>
      <c r="I19" s="10"/>
    </row>
    <row r="20" spans="1:6" ht="15">
      <c r="A20" s="63" t="s">
        <v>87</v>
      </c>
      <c r="B20" s="64" t="s">
        <v>197</v>
      </c>
      <c r="C20" s="65" t="s">
        <v>29</v>
      </c>
      <c r="D20" s="64">
        <v>1</v>
      </c>
      <c r="E20" s="127"/>
      <c r="F20" s="57">
        <f>ROUND(D20*E20,0)</f>
        <v>0</v>
      </c>
    </row>
    <row r="21" spans="1:9" s="1" customFormat="1" ht="118.5" customHeight="1" outlineLevel="1">
      <c r="A21" s="58"/>
      <c r="B21" s="59" t="s">
        <v>84</v>
      </c>
      <c r="C21" s="60"/>
      <c r="D21" s="58"/>
      <c r="E21" s="61"/>
      <c r="F21" s="62"/>
      <c r="G21" s="11"/>
      <c r="H21" s="10"/>
      <c r="I21" s="10"/>
    </row>
    <row r="22" spans="1:6" ht="15">
      <c r="A22" s="63" t="s">
        <v>88</v>
      </c>
      <c r="B22" s="64" t="s">
        <v>197</v>
      </c>
      <c r="C22" s="65" t="s">
        <v>29</v>
      </c>
      <c r="D22" s="64">
        <v>1</v>
      </c>
      <c r="E22" s="127"/>
      <c r="F22" s="57">
        <f>ROUND(D22*E22,0)</f>
        <v>0</v>
      </c>
    </row>
    <row r="23" spans="1:9" s="1" customFormat="1" ht="112.5" customHeight="1" outlineLevel="1">
      <c r="A23" s="58"/>
      <c r="B23" s="59" t="s">
        <v>84</v>
      </c>
      <c r="C23" s="60"/>
      <c r="D23" s="58"/>
      <c r="E23" s="61"/>
      <c r="F23" s="62"/>
      <c r="G23" s="11"/>
      <c r="H23" s="10"/>
      <c r="I23" s="10"/>
    </row>
    <row r="24" spans="1:9" s="1" customFormat="1" ht="15">
      <c r="A24" s="63" t="s">
        <v>98</v>
      </c>
      <c r="B24" s="64" t="s">
        <v>198</v>
      </c>
      <c r="C24" s="65" t="s">
        <v>29</v>
      </c>
      <c r="D24" s="64">
        <v>1</v>
      </c>
      <c r="E24" s="127"/>
      <c r="F24" s="57">
        <f>ROUND(D24*E24,0)</f>
        <v>0</v>
      </c>
      <c r="G24" s="3"/>
      <c r="H24" s="2"/>
      <c r="I24" s="2"/>
    </row>
    <row r="25" spans="1:9" s="1" customFormat="1" ht="113.25" customHeight="1" outlineLevel="1">
      <c r="A25" s="58"/>
      <c r="B25" s="59" t="s">
        <v>99</v>
      </c>
      <c r="C25" s="60"/>
      <c r="D25" s="58"/>
      <c r="E25" s="61"/>
      <c r="F25" s="62"/>
      <c r="G25" s="11"/>
      <c r="H25" s="10"/>
      <c r="I25" s="10"/>
    </row>
    <row r="26" spans="1:9" s="1" customFormat="1" ht="15">
      <c r="A26" s="63" t="s">
        <v>100</v>
      </c>
      <c r="B26" s="64" t="s">
        <v>194</v>
      </c>
      <c r="C26" s="65" t="s">
        <v>29</v>
      </c>
      <c r="D26" s="64">
        <v>1</v>
      </c>
      <c r="E26" s="127"/>
      <c r="F26" s="57">
        <f>ROUND(D26*E26,0)</f>
        <v>0</v>
      </c>
      <c r="G26" s="3"/>
      <c r="H26" s="2"/>
      <c r="I26" s="2"/>
    </row>
    <row r="27" spans="1:9" s="1" customFormat="1" ht="117" customHeight="1" outlineLevel="1">
      <c r="A27" s="58"/>
      <c r="B27" s="59" t="s">
        <v>84</v>
      </c>
      <c r="C27" s="60"/>
      <c r="D27" s="58"/>
      <c r="E27" s="61"/>
      <c r="F27" s="62"/>
      <c r="G27" s="11"/>
      <c r="H27" s="10"/>
      <c r="I27" s="10"/>
    </row>
    <row r="28" spans="1:9" s="1" customFormat="1" ht="15">
      <c r="A28" s="63" t="s">
        <v>101</v>
      </c>
      <c r="B28" s="64" t="s">
        <v>199</v>
      </c>
      <c r="C28" s="65" t="s">
        <v>29</v>
      </c>
      <c r="D28" s="64">
        <v>1</v>
      </c>
      <c r="E28" s="127"/>
      <c r="F28" s="57">
        <f>ROUND(D28*E28,0)</f>
        <v>0</v>
      </c>
      <c r="G28" s="3"/>
      <c r="H28" s="2"/>
      <c r="I28" s="2"/>
    </row>
    <row r="29" spans="1:9" s="1" customFormat="1" ht="24" outlineLevel="1">
      <c r="A29" s="58"/>
      <c r="B29" s="59" t="s">
        <v>249</v>
      </c>
      <c r="C29" s="60"/>
      <c r="D29" s="58"/>
      <c r="E29" s="61"/>
      <c r="F29" s="62"/>
      <c r="G29" s="11"/>
      <c r="H29" s="10"/>
      <c r="I29" s="10"/>
    </row>
    <row r="30" spans="1:6" ht="15">
      <c r="A30" s="63" t="s">
        <v>102</v>
      </c>
      <c r="B30" s="64" t="s">
        <v>207</v>
      </c>
      <c r="C30" s="65" t="s">
        <v>29</v>
      </c>
      <c r="D30" s="64">
        <v>1</v>
      </c>
      <c r="E30" s="127"/>
      <c r="F30" s="57">
        <f>ROUND(D30*E30,0)</f>
        <v>0</v>
      </c>
    </row>
    <row r="31" spans="1:9" s="1" customFormat="1" ht="44.25" customHeight="1" outlineLevel="1">
      <c r="A31" s="58"/>
      <c r="B31" s="59" t="s">
        <v>243</v>
      </c>
      <c r="C31" s="60"/>
      <c r="D31" s="58"/>
      <c r="E31" s="61"/>
      <c r="F31" s="62"/>
      <c r="G31" s="11"/>
      <c r="H31" s="10"/>
      <c r="I31" s="10"/>
    </row>
    <row r="32" spans="1:6" ht="15">
      <c r="A32" s="63" t="s">
        <v>103</v>
      </c>
      <c r="B32" s="64" t="s">
        <v>31</v>
      </c>
      <c r="C32" s="65" t="s">
        <v>32</v>
      </c>
      <c r="D32" s="64">
        <v>1</v>
      </c>
      <c r="E32" s="127"/>
      <c r="F32" s="57">
        <f>ROUND(D32*E32,0)</f>
        <v>0</v>
      </c>
    </row>
    <row r="33" spans="1:9" s="1" customFormat="1" ht="36" outlineLevel="1">
      <c r="A33" s="58"/>
      <c r="B33" s="59" t="s">
        <v>33</v>
      </c>
      <c r="C33" s="60"/>
      <c r="D33" s="58"/>
      <c r="E33" s="61"/>
      <c r="F33" s="62"/>
      <c r="G33" s="11"/>
      <c r="H33" s="10"/>
      <c r="I33" s="10"/>
    </row>
    <row r="34" spans="1:6" ht="15">
      <c r="A34" s="63" t="s">
        <v>104</v>
      </c>
      <c r="B34" s="64" t="s">
        <v>85</v>
      </c>
      <c r="C34" s="65" t="s">
        <v>29</v>
      </c>
      <c r="D34" s="64">
        <v>4</v>
      </c>
      <c r="E34" s="127"/>
      <c r="F34" s="57">
        <f>ROUND(D34*E34,0)</f>
        <v>0</v>
      </c>
    </row>
    <row r="35" spans="1:9" s="1" customFormat="1" ht="48" outlineLevel="1">
      <c r="A35" s="58"/>
      <c r="B35" s="59" t="s">
        <v>86</v>
      </c>
      <c r="C35" s="60"/>
      <c r="D35" s="58"/>
      <c r="E35" s="61"/>
      <c r="F35" s="62"/>
      <c r="G35" s="11"/>
      <c r="H35" s="10"/>
      <c r="I35" s="10"/>
    </row>
    <row r="36" spans="1:6" ht="15">
      <c r="A36" s="63" t="s">
        <v>105</v>
      </c>
      <c r="B36" s="64" t="s">
        <v>106</v>
      </c>
      <c r="C36" s="65" t="s">
        <v>29</v>
      </c>
      <c r="D36" s="64">
        <v>4</v>
      </c>
      <c r="E36" s="127"/>
      <c r="F36" s="57">
        <f>ROUND(D36*E36,0)</f>
        <v>0</v>
      </c>
    </row>
    <row r="37" spans="1:9" s="1" customFormat="1" ht="60" outlineLevel="1">
      <c r="A37" s="58"/>
      <c r="B37" s="59" t="s">
        <v>107</v>
      </c>
      <c r="C37" s="60"/>
      <c r="D37" s="58"/>
      <c r="E37" s="61"/>
      <c r="F37" s="62"/>
      <c r="G37" s="11"/>
      <c r="H37" s="10"/>
      <c r="I37" s="10"/>
    </row>
    <row r="38" spans="1:6" ht="15">
      <c r="A38" s="63" t="s">
        <v>108</v>
      </c>
      <c r="B38" s="64" t="s">
        <v>109</v>
      </c>
      <c r="C38" s="65" t="s">
        <v>37</v>
      </c>
      <c r="D38" s="64">
        <v>7.2</v>
      </c>
      <c r="E38" s="127"/>
      <c r="F38" s="57">
        <f>ROUND(D38*E38,0)</f>
        <v>0</v>
      </c>
    </row>
    <row r="39" spans="1:9" s="1" customFormat="1" ht="48" outlineLevel="1">
      <c r="A39" s="58"/>
      <c r="B39" s="59" t="s">
        <v>250</v>
      </c>
      <c r="C39" s="60"/>
      <c r="D39" s="58"/>
      <c r="E39" s="61"/>
      <c r="F39" s="62"/>
      <c r="G39" s="11"/>
      <c r="H39" s="10"/>
      <c r="I39" s="10"/>
    </row>
    <row r="40" spans="1:6" ht="15">
      <c r="A40" s="63" t="s">
        <v>110</v>
      </c>
      <c r="B40" s="64" t="s">
        <v>109</v>
      </c>
      <c r="C40" s="65" t="s">
        <v>37</v>
      </c>
      <c r="D40" s="64">
        <v>5.7</v>
      </c>
      <c r="E40" s="127"/>
      <c r="F40" s="57">
        <f>ROUND(D40*E40,0)</f>
        <v>0</v>
      </c>
    </row>
    <row r="41" spans="1:9" s="1" customFormat="1" ht="48" outlineLevel="1">
      <c r="A41" s="58"/>
      <c r="B41" s="59" t="s">
        <v>250</v>
      </c>
      <c r="C41" s="60"/>
      <c r="D41" s="58"/>
      <c r="E41" s="61"/>
      <c r="F41" s="62"/>
      <c r="G41" s="11"/>
      <c r="H41" s="10"/>
      <c r="I41" s="10"/>
    </row>
    <row r="42" spans="1:6" ht="15">
      <c r="A42" s="63" t="s">
        <v>111</v>
      </c>
      <c r="B42" s="64" t="s">
        <v>112</v>
      </c>
      <c r="C42" s="65" t="s">
        <v>29</v>
      </c>
      <c r="D42" s="64">
        <v>1</v>
      </c>
      <c r="E42" s="127"/>
      <c r="F42" s="57">
        <f>ROUND(D42*E42,0)</f>
        <v>0</v>
      </c>
    </row>
    <row r="43" spans="1:9" s="1" customFormat="1" ht="105" customHeight="1" outlineLevel="1">
      <c r="A43" s="58"/>
      <c r="B43" s="59" t="s">
        <v>113</v>
      </c>
      <c r="C43" s="60"/>
      <c r="D43" s="58"/>
      <c r="E43" s="61"/>
      <c r="F43" s="62"/>
      <c r="G43" s="11"/>
      <c r="H43" s="10"/>
      <c r="I43" s="10"/>
    </row>
    <row r="44" spans="1:6" ht="15">
      <c r="A44" s="63" t="s">
        <v>114</v>
      </c>
      <c r="B44" s="64" t="s">
        <v>115</v>
      </c>
      <c r="C44" s="65" t="s">
        <v>29</v>
      </c>
      <c r="D44" s="64">
        <v>1</v>
      </c>
      <c r="E44" s="127"/>
      <c r="F44" s="57">
        <f>ROUND(D44*E44,0)</f>
        <v>0</v>
      </c>
    </row>
    <row r="45" spans="1:9" s="1" customFormat="1" ht="107.25" customHeight="1" outlineLevel="1">
      <c r="A45" s="58"/>
      <c r="B45" s="59" t="s">
        <v>113</v>
      </c>
      <c r="C45" s="60"/>
      <c r="D45" s="58"/>
      <c r="E45" s="61"/>
      <c r="F45" s="62"/>
      <c r="G45" s="11"/>
      <c r="H45" s="10"/>
      <c r="I45" s="10"/>
    </row>
    <row r="46" spans="1:6" ht="15">
      <c r="A46" s="63" t="s">
        <v>116</v>
      </c>
      <c r="B46" s="64" t="s">
        <v>117</v>
      </c>
      <c r="C46" s="65" t="s">
        <v>29</v>
      </c>
      <c r="D46" s="64">
        <v>2</v>
      </c>
      <c r="E46" s="127"/>
      <c r="F46" s="57">
        <f>ROUND(D46*E46,0)</f>
        <v>0</v>
      </c>
    </row>
    <row r="47" spans="1:9" s="1" customFormat="1" ht="67.5" customHeight="1" outlineLevel="1">
      <c r="A47" s="58"/>
      <c r="B47" s="59" t="s">
        <v>251</v>
      </c>
      <c r="C47" s="60"/>
      <c r="D47" s="58"/>
      <c r="E47" s="61"/>
      <c r="F47" s="62"/>
      <c r="G47" s="11"/>
      <c r="H47" s="10"/>
      <c r="I47" s="10"/>
    </row>
    <row r="48" spans="1:6" ht="15">
      <c r="A48" s="63" t="s">
        <v>118</v>
      </c>
      <c r="B48" s="64" t="s">
        <v>216</v>
      </c>
      <c r="C48" s="65" t="s">
        <v>26</v>
      </c>
      <c r="D48" s="64">
        <v>26.5</v>
      </c>
      <c r="E48" s="127"/>
      <c r="F48" s="57">
        <f>ROUND(D48*E48,0)</f>
        <v>0</v>
      </c>
    </row>
    <row r="49" spans="1:9" s="1" customFormat="1" ht="72" outlineLevel="1">
      <c r="A49" s="58"/>
      <c r="B49" s="59" t="s">
        <v>252</v>
      </c>
      <c r="C49" s="60"/>
      <c r="D49" s="58"/>
      <c r="E49" s="61"/>
      <c r="F49" s="62"/>
      <c r="G49" s="11"/>
      <c r="H49" s="10"/>
      <c r="I49" s="10"/>
    </row>
    <row r="50" spans="1:6" ht="15">
      <c r="A50" s="63" t="s">
        <v>119</v>
      </c>
      <c r="B50" s="64" t="s">
        <v>208</v>
      </c>
      <c r="C50" s="65" t="s">
        <v>37</v>
      </c>
      <c r="D50" s="64">
        <v>11</v>
      </c>
      <c r="E50" s="127"/>
      <c r="F50" s="57">
        <f>ROUND(D50*E50,0)</f>
        <v>0</v>
      </c>
    </row>
    <row r="51" spans="1:9" s="1" customFormat="1" ht="45" customHeight="1" outlineLevel="1">
      <c r="A51" s="58"/>
      <c r="B51" s="59" t="s">
        <v>120</v>
      </c>
      <c r="C51" s="60"/>
      <c r="D51" s="58"/>
      <c r="E51" s="61"/>
      <c r="F51" s="62"/>
      <c r="G51" s="11"/>
      <c r="H51" s="10"/>
      <c r="I51" s="10"/>
    </row>
    <row r="52" spans="1:6" ht="15">
      <c r="A52" s="63" t="s">
        <v>121</v>
      </c>
      <c r="B52" s="64" t="s">
        <v>209</v>
      </c>
      <c r="C52" s="65" t="s">
        <v>37</v>
      </c>
      <c r="D52" s="64">
        <v>2.5</v>
      </c>
      <c r="E52" s="127"/>
      <c r="F52" s="57">
        <f>ROUND(D52*E52,0)</f>
        <v>0</v>
      </c>
    </row>
    <row r="53" spans="1:9" s="1" customFormat="1" ht="47.25" customHeight="1" outlineLevel="1">
      <c r="A53" s="58"/>
      <c r="B53" s="59" t="s">
        <v>120</v>
      </c>
      <c r="C53" s="60"/>
      <c r="D53" s="58"/>
      <c r="E53" s="61"/>
      <c r="F53" s="62"/>
      <c r="G53" s="11"/>
      <c r="H53" s="10"/>
      <c r="I53" s="10"/>
    </row>
    <row r="54" spans="1:6" ht="15">
      <c r="A54" s="63" t="s">
        <v>122</v>
      </c>
      <c r="B54" s="64" t="s">
        <v>260</v>
      </c>
      <c r="C54" s="65" t="s">
        <v>29</v>
      </c>
      <c r="D54" s="64">
        <v>1</v>
      </c>
      <c r="E54" s="127"/>
      <c r="F54" s="57">
        <f>ROUND(D54*E54,0)</f>
        <v>0</v>
      </c>
    </row>
    <row r="55" spans="1:9" s="1" customFormat="1" ht="97.5" customHeight="1" outlineLevel="1">
      <c r="A55" s="58"/>
      <c r="B55" s="59" t="s">
        <v>261</v>
      </c>
      <c r="C55" s="60"/>
      <c r="D55" s="58"/>
      <c r="E55" s="61"/>
      <c r="F55" s="62"/>
      <c r="G55" s="11"/>
      <c r="H55" s="10"/>
      <c r="I55" s="10"/>
    </row>
    <row r="56" spans="1:6" ht="15">
      <c r="A56" s="63" t="s">
        <v>123</v>
      </c>
      <c r="B56" s="64" t="s">
        <v>210</v>
      </c>
      <c r="C56" s="65" t="s">
        <v>37</v>
      </c>
      <c r="D56" s="64">
        <v>11.5</v>
      </c>
      <c r="E56" s="127"/>
      <c r="F56" s="57">
        <f>ROUND(D56*E56,0)</f>
        <v>0</v>
      </c>
    </row>
    <row r="57" spans="1:9" s="1" customFormat="1" ht="42.75" customHeight="1" outlineLevel="1">
      <c r="A57" s="58"/>
      <c r="B57" s="59" t="s">
        <v>220</v>
      </c>
      <c r="C57" s="60"/>
      <c r="D57" s="58"/>
      <c r="E57" s="61"/>
      <c r="F57" s="62"/>
      <c r="G57" s="11"/>
      <c r="H57" s="10"/>
      <c r="I57" s="10"/>
    </row>
    <row r="58" spans="1:6" ht="15">
      <c r="A58" s="63" t="s">
        <v>124</v>
      </c>
      <c r="B58" s="64" t="s">
        <v>211</v>
      </c>
      <c r="C58" s="65" t="s">
        <v>37</v>
      </c>
      <c r="D58" s="64">
        <v>5.7</v>
      </c>
      <c r="E58" s="127"/>
      <c r="F58" s="57">
        <f>ROUND(D58*E58,0)</f>
        <v>0</v>
      </c>
    </row>
    <row r="59" spans="1:9" s="1" customFormat="1" ht="45.75" customHeight="1" outlineLevel="1">
      <c r="A59" s="58"/>
      <c r="B59" s="59" t="s">
        <v>120</v>
      </c>
      <c r="C59" s="60"/>
      <c r="D59" s="58"/>
      <c r="E59" s="61"/>
      <c r="F59" s="62"/>
      <c r="G59" s="11"/>
      <c r="H59" s="10"/>
      <c r="I59" s="10"/>
    </row>
    <row r="60" spans="1:6" ht="15">
      <c r="A60" s="63" t="s">
        <v>125</v>
      </c>
      <c r="B60" s="64" t="s">
        <v>126</v>
      </c>
      <c r="C60" s="65" t="s">
        <v>26</v>
      </c>
      <c r="D60" s="64">
        <v>6.8</v>
      </c>
      <c r="E60" s="127"/>
      <c r="F60" s="57">
        <f>ROUND(D60*E60,0)</f>
        <v>0</v>
      </c>
    </row>
    <row r="61" spans="1:9" s="1" customFormat="1" ht="33" customHeight="1" outlineLevel="1">
      <c r="A61" s="58"/>
      <c r="B61" s="59" t="s">
        <v>127</v>
      </c>
      <c r="C61" s="60"/>
      <c r="D61" s="58"/>
      <c r="E61" s="61"/>
      <c r="F61" s="62"/>
      <c r="G61" s="11"/>
      <c r="H61" s="10"/>
      <c r="I61" s="10"/>
    </row>
    <row r="62" spans="1:6" ht="15">
      <c r="A62" s="63" t="s">
        <v>128</v>
      </c>
      <c r="B62" s="64" t="s">
        <v>129</v>
      </c>
      <c r="C62" s="65" t="s">
        <v>29</v>
      </c>
      <c r="D62" s="64">
        <v>1</v>
      </c>
      <c r="E62" s="127"/>
      <c r="F62" s="57">
        <f>ROUND(D62*E62,0)</f>
        <v>0</v>
      </c>
    </row>
    <row r="63" spans="1:9" s="1" customFormat="1" ht="72" outlineLevel="1">
      <c r="A63" s="58"/>
      <c r="B63" s="59" t="s">
        <v>253</v>
      </c>
      <c r="C63" s="60"/>
      <c r="D63" s="58"/>
      <c r="E63" s="61"/>
      <c r="F63" s="62"/>
      <c r="G63" s="11"/>
      <c r="H63" s="10"/>
      <c r="I63" s="10"/>
    </row>
    <row r="64" spans="1:9" s="1" customFormat="1" ht="15">
      <c r="A64" s="63" t="s">
        <v>268</v>
      </c>
      <c r="B64" s="59" t="s">
        <v>274</v>
      </c>
      <c r="C64" s="60" t="s">
        <v>24</v>
      </c>
      <c r="D64" s="58">
        <v>1</v>
      </c>
      <c r="E64" s="126"/>
      <c r="F64" s="57">
        <f>ROUND(D64*E64,0)</f>
        <v>0</v>
      </c>
      <c r="G64" s="11"/>
      <c r="H64" s="10"/>
      <c r="I64" s="10"/>
    </row>
    <row r="65" spans="1:9" s="1" customFormat="1" ht="18" customHeight="1" outlineLevel="1">
      <c r="A65" s="58"/>
      <c r="B65" s="59"/>
      <c r="C65" s="60"/>
      <c r="D65" s="58"/>
      <c r="E65" s="61"/>
      <c r="F65" s="62"/>
      <c r="G65" s="11"/>
      <c r="H65" s="10"/>
      <c r="I65" s="10"/>
    </row>
    <row r="66" spans="1:9" s="1" customFormat="1" ht="15">
      <c r="A66" s="63" t="s">
        <v>269</v>
      </c>
      <c r="B66" s="59" t="s">
        <v>275</v>
      </c>
      <c r="C66" s="60" t="s">
        <v>270</v>
      </c>
      <c r="D66" s="58">
        <v>1</v>
      </c>
      <c r="E66" s="126"/>
      <c r="F66" s="57">
        <f>ROUND(D66*E66,0)</f>
        <v>0</v>
      </c>
      <c r="G66" s="11"/>
      <c r="H66" s="10"/>
      <c r="I66" s="10"/>
    </row>
    <row r="67" spans="1:9" s="1" customFormat="1" ht="11.25" customHeight="1" outlineLevel="1">
      <c r="A67" s="58"/>
      <c r="B67" s="59"/>
      <c r="C67" s="60"/>
      <c r="D67" s="58"/>
      <c r="E67" s="61"/>
      <c r="F67" s="62"/>
      <c r="G67" s="11"/>
      <c r="H67" s="10"/>
      <c r="I67" s="10"/>
    </row>
    <row r="68" spans="1:6" ht="15">
      <c r="A68" s="94">
        <v>3</v>
      </c>
      <c r="B68" s="95" t="s">
        <v>34</v>
      </c>
      <c r="C68" s="96" t="s">
        <v>21</v>
      </c>
      <c r="D68" s="95"/>
      <c r="E68" s="97"/>
      <c r="F68" s="98">
        <f>F69+F71+F73+F75+F77+F79+F81+F83+F85+F87+F89+F90</f>
        <v>0</v>
      </c>
    </row>
    <row r="69" spans="1:6" ht="15">
      <c r="A69" s="63" t="s">
        <v>35</v>
      </c>
      <c r="B69" s="64" t="s">
        <v>130</v>
      </c>
      <c r="C69" s="65" t="s">
        <v>37</v>
      </c>
      <c r="D69" s="64">
        <v>126</v>
      </c>
      <c r="E69" s="127"/>
      <c r="F69" s="57">
        <f>ROUND(D69*E69,0)</f>
        <v>0</v>
      </c>
    </row>
    <row r="70" spans="1:9" s="1" customFormat="1" ht="168" outlineLevel="1">
      <c r="A70" s="58"/>
      <c r="B70" s="59" t="s">
        <v>38</v>
      </c>
      <c r="C70" s="60"/>
      <c r="D70" s="58"/>
      <c r="E70" s="61"/>
      <c r="F70" s="62"/>
      <c r="G70" s="11"/>
      <c r="H70" s="10"/>
      <c r="I70" s="10"/>
    </row>
    <row r="71" spans="1:6" ht="15">
      <c r="A71" s="63" t="s">
        <v>39</v>
      </c>
      <c r="B71" s="64" t="s">
        <v>131</v>
      </c>
      <c r="C71" s="65" t="s">
        <v>29</v>
      </c>
      <c r="D71" s="64">
        <v>11</v>
      </c>
      <c r="E71" s="127"/>
      <c r="F71" s="57">
        <f>ROUND(D71*E71,0)</f>
        <v>0</v>
      </c>
    </row>
    <row r="72" spans="1:9" s="1" customFormat="1" ht="129" customHeight="1" outlineLevel="1">
      <c r="A72" s="58"/>
      <c r="B72" s="59" t="s">
        <v>41</v>
      </c>
      <c r="C72" s="60"/>
      <c r="D72" s="58"/>
      <c r="E72" s="61"/>
      <c r="F72" s="62"/>
      <c r="G72" s="11"/>
      <c r="H72" s="10"/>
      <c r="I72" s="10"/>
    </row>
    <row r="73" spans="1:6" ht="15">
      <c r="A73" s="63" t="s">
        <v>42</v>
      </c>
      <c r="B73" s="64" t="s">
        <v>132</v>
      </c>
      <c r="C73" s="65" t="s">
        <v>29</v>
      </c>
      <c r="D73" s="64">
        <v>10</v>
      </c>
      <c r="E73" s="127"/>
      <c r="F73" s="57">
        <f>ROUND(D73*E73,0)</f>
        <v>0</v>
      </c>
    </row>
    <row r="74" spans="1:9" s="1" customFormat="1" ht="146.25" customHeight="1" outlineLevel="1">
      <c r="A74" s="58"/>
      <c r="B74" s="59" t="s">
        <v>224</v>
      </c>
      <c r="C74" s="60"/>
      <c r="D74" s="58"/>
      <c r="E74" s="61"/>
      <c r="F74" s="62"/>
      <c r="G74" s="11"/>
      <c r="H74" s="10"/>
      <c r="I74" s="10"/>
    </row>
    <row r="75" spans="1:6" ht="15">
      <c r="A75" s="63" t="s">
        <v>44</v>
      </c>
      <c r="B75" s="64" t="s">
        <v>202</v>
      </c>
      <c r="C75" s="65" t="s">
        <v>29</v>
      </c>
      <c r="D75" s="64">
        <v>11</v>
      </c>
      <c r="E75" s="127"/>
      <c r="F75" s="57">
        <f>ROUND(D75*E75,0)</f>
        <v>0</v>
      </c>
    </row>
    <row r="76" spans="1:9" s="1" customFormat="1" ht="55.5" customHeight="1" outlineLevel="1">
      <c r="A76" s="58"/>
      <c r="B76" s="59" t="s">
        <v>43</v>
      </c>
      <c r="C76" s="60"/>
      <c r="D76" s="58"/>
      <c r="E76" s="61"/>
      <c r="F76" s="62"/>
      <c r="G76" s="11"/>
      <c r="H76" s="10"/>
      <c r="I76" s="10"/>
    </row>
    <row r="77" spans="1:6" ht="15">
      <c r="A77" s="63" t="s">
        <v>47</v>
      </c>
      <c r="B77" s="64" t="s">
        <v>45</v>
      </c>
      <c r="C77" s="65" t="s">
        <v>29</v>
      </c>
      <c r="D77" s="64">
        <v>11</v>
      </c>
      <c r="E77" s="127"/>
      <c r="F77" s="57">
        <f>ROUND(D77*E77,0)</f>
        <v>0</v>
      </c>
    </row>
    <row r="78" spans="1:9" s="1" customFormat="1" ht="34.5" customHeight="1" outlineLevel="1">
      <c r="A78" s="58"/>
      <c r="B78" s="59" t="s">
        <v>46</v>
      </c>
      <c r="C78" s="60"/>
      <c r="D78" s="58"/>
      <c r="E78" s="61"/>
      <c r="F78" s="62"/>
      <c r="G78" s="11"/>
      <c r="H78" s="10"/>
      <c r="I78" s="10"/>
    </row>
    <row r="79" spans="1:6" ht="15">
      <c r="A79" s="63" t="s">
        <v>50</v>
      </c>
      <c r="B79" s="64" t="s">
        <v>48</v>
      </c>
      <c r="C79" s="65" t="s">
        <v>29</v>
      </c>
      <c r="D79" s="64">
        <v>10</v>
      </c>
      <c r="E79" s="127"/>
      <c r="F79" s="57">
        <f>ROUND(D79*E79,0)</f>
        <v>0</v>
      </c>
    </row>
    <row r="80" spans="1:9" s="1" customFormat="1" ht="28.5" customHeight="1" outlineLevel="1">
      <c r="A80" s="58"/>
      <c r="B80" s="59" t="s">
        <v>49</v>
      </c>
      <c r="C80" s="60"/>
      <c r="D80" s="58"/>
      <c r="E80" s="61"/>
      <c r="F80" s="62"/>
      <c r="G80" s="11"/>
      <c r="H80" s="10"/>
      <c r="I80" s="10"/>
    </row>
    <row r="81" spans="1:6" ht="15">
      <c r="A81" s="63" t="s">
        <v>51</v>
      </c>
      <c r="B81" s="64" t="s">
        <v>212</v>
      </c>
      <c r="C81" s="65" t="s">
        <v>29</v>
      </c>
      <c r="D81" s="64">
        <v>10</v>
      </c>
      <c r="E81" s="127"/>
      <c r="F81" s="57">
        <f>ROUND(D81*E81,0)</f>
        <v>0</v>
      </c>
    </row>
    <row r="82" spans="1:9" s="1" customFormat="1" ht="201.75" customHeight="1" outlineLevel="1">
      <c r="A82" s="58"/>
      <c r="B82" s="59" t="s">
        <v>225</v>
      </c>
      <c r="C82" s="60"/>
      <c r="D82" s="58"/>
      <c r="E82" s="61"/>
      <c r="F82" s="62"/>
      <c r="G82" s="11"/>
      <c r="H82" s="10"/>
      <c r="I82" s="10"/>
    </row>
    <row r="83" spans="1:6" ht="15">
      <c r="A83" s="63" t="s">
        <v>52</v>
      </c>
      <c r="B83" s="64" t="s">
        <v>213</v>
      </c>
      <c r="C83" s="65" t="s">
        <v>29</v>
      </c>
      <c r="D83" s="64">
        <v>3</v>
      </c>
      <c r="E83" s="127"/>
      <c r="F83" s="57">
        <f>ROUND(D83*E83,0)</f>
        <v>0</v>
      </c>
    </row>
    <row r="84" spans="1:9" s="1" customFormat="1" ht="144" customHeight="1" outlineLevel="1">
      <c r="A84" s="58"/>
      <c r="B84" s="59" t="s">
        <v>226</v>
      </c>
      <c r="C84" s="60"/>
      <c r="D84" s="58"/>
      <c r="E84" s="61"/>
      <c r="F84" s="62"/>
      <c r="G84" s="11"/>
      <c r="H84" s="10"/>
      <c r="I84" s="10"/>
    </row>
    <row r="85" spans="1:6" ht="15">
      <c r="A85" s="63" t="s">
        <v>54</v>
      </c>
      <c r="B85" s="64" t="s">
        <v>214</v>
      </c>
      <c r="C85" s="65" t="s">
        <v>29</v>
      </c>
      <c r="D85" s="64">
        <v>2</v>
      </c>
      <c r="E85" s="127"/>
      <c r="F85" s="57">
        <f>ROUND(D85*E85,0)</f>
        <v>0</v>
      </c>
    </row>
    <row r="86" spans="1:9" s="1" customFormat="1" ht="57" customHeight="1" outlineLevel="1">
      <c r="A86" s="58"/>
      <c r="B86" s="59" t="s">
        <v>89</v>
      </c>
      <c r="C86" s="60"/>
      <c r="D86" s="58"/>
      <c r="E86" s="61"/>
      <c r="F86" s="62"/>
      <c r="G86" s="11"/>
      <c r="H86" s="10"/>
      <c r="I86" s="10"/>
    </row>
    <row r="87" spans="1:6" ht="15">
      <c r="A87" s="63" t="s">
        <v>55</v>
      </c>
      <c r="B87" s="64" t="s">
        <v>187</v>
      </c>
      <c r="C87" s="65" t="s">
        <v>24</v>
      </c>
      <c r="D87" s="64">
        <v>1</v>
      </c>
      <c r="E87" s="127"/>
      <c r="F87" s="57">
        <f>ROUND(D87*E87,0)</f>
        <v>0</v>
      </c>
    </row>
    <row r="88" spans="1:9" s="1" customFormat="1" ht="15" outlineLevel="1">
      <c r="A88" s="58"/>
      <c r="B88" s="59" t="s">
        <v>53</v>
      </c>
      <c r="C88" s="60"/>
      <c r="D88" s="58"/>
      <c r="E88" s="61"/>
      <c r="F88" s="62"/>
      <c r="G88" s="11"/>
      <c r="H88" s="10"/>
      <c r="I88" s="10"/>
    </row>
    <row r="89" spans="1:6" ht="15">
      <c r="A89" s="63" t="s">
        <v>56</v>
      </c>
      <c r="B89" s="64" t="s">
        <v>205</v>
      </c>
      <c r="C89" s="65" t="s">
        <v>29</v>
      </c>
      <c r="D89" s="64">
        <v>1</v>
      </c>
      <c r="E89" s="127"/>
      <c r="F89" s="57">
        <f>ROUND(D89*E89,0)</f>
        <v>0</v>
      </c>
    </row>
    <row r="90" spans="1:6" ht="15">
      <c r="A90" s="63" t="s">
        <v>57</v>
      </c>
      <c r="B90" s="64" t="s">
        <v>206</v>
      </c>
      <c r="C90" s="65" t="s">
        <v>29</v>
      </c>
      <c r="D90" s="64">
        <v>1</v>
      </c>
      <c r="E90" s="127"/>
      <c r="F90" s="57">
        <f>ROUND(D90*E90,0)</f>
        <v>0</v>
      </c>
    </row>
    <row r="91" spans="1:6" ht="15">
      <c r="A91" s="94">
        <v>4</v>
      </c>
      <c r="B91" s="95" t="s">
        <v>58</v>
      </c>
      <c r="C91" s="96" t="s">
        <v>21</v>
      </c>
      <c r="D91" s="95"/>
      <c r="E91" s="97"/>
      <c r="F91" s="98">
        <f>F92+F94+F96+F98+F100+F102+F104</f>
        <v>0</v>
      </c>
    </row>
    <row r="92" spans="1:6" ht="15">
      <c r="A92" s="63" t="s">
        <v>59</v>
      </c>
      <c r="B92" s="64" t="s">
        <v>76</v>
      </c>
      <c r="C92" s="65" t="s">
        <v>37</v>
      </c>
      <c r="D92" s="64">
        <v>16</v>
      </c>
      <c r="E92" s="127"/>
      <c r="F92" s="57">
        <f>ROUND(D92*E92,0)</f>
        <v>0</v>
      </c>
    </row>
    <row r="93" spans="1:9" s="1" customFormat="1" ht="141" customHeight="1" outlineLevel="1">
      <c r="A93" s="58"/>
      <c r="B93" s="59" t="s">
        <v>221</v>
      </c>
      <c r="C93" s="60"/>
      <c r="D93" s="58"/>
      <c r="E93" s="61"/>
      <c r="F93" s="62"/>
      <c r="G93" s="11"/>
      <c r="H93" s="10"/>
      <c r="I93" s="10"/>
    </row>
    <row r="94" spans="1:6" ht="15">
      <c r="A94" s="63" t="s">
        <v>61</v>
      </c>
      <c r="B94" s="64" t="s">
        <v>79</v>
      </c>
      <c r="C94" s="65" t="s">
        <v>29</v>
      </c>
      <c r="D94" s="64">
        <v>5</v>
      </c>
      <c r="E94" s="127"/>
      <c r="F94" s="57">
        <f>ROUND(D94*E94,0)</f>
        <v>0</v>
      </c>
    </row>
    <row r="95" spans="1:9" s="1" customFormat="1" ht="153.75" customHeight="1" outlineLevel="1">
      <c r="A95" s="58"/>
      <c r="B95" s="59" t="s">
        <v>222</v>
      </c>
      <c r="C95" s="60"/>
      <c r="D95" s="58"/>
      <c r="E95" s="61"/>
      <c r="F95" s="62"/>
      <c r="G95" s="11"/>
      <c r="H95" s="10"/>
      <c r="I95" s="10"/>
    </row>
    <row r="96" spans="1:6" ht="15">
      <c r="A96" s="63" t="s">
        <v>63</v>
      </c>
      <c r="B96" s="64" t="s">
        <v>133</v>
      </c>
      <c r="C96" s="65" t="s">
        <v>37</v>
      </c>
      <c r="D96" s="64">
        <v>178</v>
      </c>
      <c r="E96" s="127"/>
      <c r="F96" s="57">
        <f>ROUND(D96*E96,0)</f>
        <v>0</v>
      </c>
    </row>
    <row r="97" spans="1:9" s="1" customFormat="1" ht="156" customHeight="1" outlineLevel="1">
      <c r="A97" s="58"/>
      <c r="B97" s="59" t="s">
        <v>223</v>
      </c>
      <c r="C97" s="60"/>
      <c r="D97" s="58"/>
      <c r="E97" s="61"/>
      <c r="F97" s="62"/>
      <c r="G97" s="11"/>
      <c r="H97" s="10"/>
      <c r="I97" s="10"/>
    </row>
    <row r="98" spans="1:6" ht="15">
      <c r="A98" s="63" t="s">
        <v>66</v>
      </c>
      <c r="B98" s="64" t="s">
        <v>82</v>
      </c>
      <c r="C98" s="65" t="s">
        <v>29</v>
      </c>
      <c r="D98" s="64">
        <v>12</v>
      </c>
      <c r="E98" s="127"/>
      <c r="F98" s="57">
        <f>ROUND(D98*E98,0)</f>
        <v>0</v>
      </c>
    </row>
    <row r="99" spans="1:9" s="1" customFormat="1" ht="45.75" customHeight="1" outlineLevel="1">
      <c r="A99" s="58"/>
      <c r="B99" s="59" t="s">
        <v>83</v>
      </c>
      <c r="C99" s="60"/>
      <c r="D99" s="58"/>
      <c r="E99" s="61"/>
      <c r="F99" s="62"/>
      <c r="G99" s="11"/>
      <c r="H99" s="10"/>
      <c r="I99" s="10"/>
    </row>
    <row r="100" spans="1:6" ht="15">
      <c r="A100" s="63" t="s">
        <v>69</v>
      </c>
      <c r="B100" s="64" t="s">
        <v>134</v>
      </c>
      <c r="C100" s="65" t="s">
        <v>37</v>
      </c>
      <c r="D100" s="64">
        <v>24</v>
      </c>
      <c r="E100" s="127"/>
      <c r="F100" s="57">
        <f>ROUND(D100*E100,0)</f>
        <v>0</v>
      </c>
    </row>
    <row r="101" spans="1:9" s="1" customFormat="1" ht="69.75" customHeight="1" outlineLevel="1">
      <c r="A101" s="58"/>
      <c r="B101" s="59" t="s">
        <v>135</v>
      </c>
      <c r="C101" s="60"/>
      <c r="D101" s="58"/>
      <c r="E101" s="61"/>
      <c r="F101" s="62"/>
      <c r="G101" s="11"/>
      <c r="H101" s="10"/>
      <c r="I101" s="10"/>
    </row>
    <row r="102" spans="1:6" ht="15">
      <c r="A102" s="63" t="s">
        <v>72</v>
      </c>
      <c r="B102" s="64" t="s">
        <v>136</v>
      </c>
      <c r="C102" s="65" t="s">
        <v>29</v>
      </c>
      <c r="D102" s="64">
        <v>1</v>
      </c>
      <c r="E102" s="127"/>
      <c r="F102" s="57">
        <f>ROUND(D102*E102,0)</f>
        <v>0</v>
      </c>
    </row>
    <row r="103" spans="1:9" s="1" customFormat="1" ht="81" customHeight="1" outlineLevel="1">
      <c r="A103" s="58"/>
      <c r="B103" s="59" t="s">
        <v>137</v>
      </c>
      <c r="C103" s="60"/>
      <c r="D103" s="58"/>
      <c r="E103" s="61"/>
      <c r="F103" s="62"/>
      <c r="G103" s="11"/>
      <c r="H103" s="10"/>
      <c r="I103" s="10"/>
    </row>
    <row r="104" spans="1:6" ht="15">
      <c r="A104" s="63" t="s">
        <v>75</v>
      </c>
      <c r="B104" s="64" t="s">
        <v>138</v>
      </c>
      <c r="C104" s="65" t="s">
        <v>29</v>
      </c>
      <c r="D104" s="64">
        <v>1</v>
      </c>
      <c r="E104" s="127"/>
      <c r="F104" s="57">
        <f>ROUND(D104*E104,0)</f>
        <v>0</v>
      </c>
    </row>
    <row r="105" spans="1:9" s="1" customFormat="1" ht="24" outlineLevel="1">
      <c r="A105" s="58"/>
      <c r="B105" s="59" t="s">
        <v>139</v>
      </c>
      <c r="C105" s="60"/>
      <c r="D105" s="58"/>
      <c r="E105" s="61"/>
      <c r="F105" s="62"/>
      <c r="G105" s="11"/>
      <c r="H105" s="10"/>
      <c r="I105" s="10"/>
    </row>
    <row r="106" spans="1:6" ht="15">
      <c r="A106" s="94">
        <v>5</v>
      </c>
      <c r="B106" s="95" t="s">
        <v>90</v>
      </c>
      <c r="C106" s="96" t="s">
        <v>21</v>
      </c>
      <c r="D106" s="95"/>
      <c r="E106" s="97"/>
      <c r="F106" s="98">
        <f>F107+F109+F111+F113+F115+F117+F119+F121+F123+F125+F127+F129+F131+F133+F135+F137+F139+F141+F143</f>
        <v>0</v>
      </c>
    </row>
    <row r="107" spans="1:6" ht="15">
      <c r="A107" s="63" t="s">
        <v>91</v>
      </c>
      <c r="B107" s="64" t="s">
        <v>215</v>
      </c>
      <c r="C107" s="65" t="s">
        <v>29</v>
      </c>
      <c r="D107" s="64">
        <v>1</v>
      </c>
      <c r="E107" s="127"/>
      <c r="F107" s="57">
        <f>ROUND(D107*E107,0)</f>
        <v>0</v>
      </c>
    </row>
    <row r="108" spans="1:6" ht="69" customHeight="1" outlineLevel="1">
      <c r="A108" s="63"/>
      <c r="B108" s="113" t="s">
        <v>239</v>
      </c>
      <c r="C108" s="65"/>
      <c r="D108" s="64"/>
      <c r="E108" s="131"/>
      <c r="F108" s="57"/>
    </row>
    <row r="109" spans="1:6" ht="15">
      <c r="A109" s="63" t="s">
        <v>92</v>
      </c>
      <c r="B109" s="64" t="s">
        <v>217</v>
      </c>
      <c r="C109" s="65" t="s">
        <v>29</v>
      </c>
      <c r="D109" s="64">
        <v>8</v>
      </c>
      <c r="E109" s="127"/>
      <c r="F109" s="57">
        <f>ROUND(D109*E109,0)</f>
        <v>0</v>
      </c>
    </row>
    <row r="110" spans="1:9" s="1" customFormat="1" ht="33" customHeight="1" outlineLevel="1">
      <c r="A110" s="58"/>
      <c r="B110" s="59" t="s">
        <v>237</v>
      </c>
      <c r="C110" s="60"/>
      <c r="D110" s="58"/>
      <c r="E110" s="61"/>
      <c r="F110" s="62"/>
      <c r="G110" s="11"/>
      <c r="H110" s="10"/>
      <c r="I110" s="10"/>
    </row>
    <row r="111" spans="1:6" ht="15">
      <c r="A111" s="63" t="s">
        <v>93</v>
      </c>
      <c r="B111" s="64" t="s">
        <v>238</v>
      </c>
      <c r="C111" s="65" t="s">
        <v>29</v>
      </c>
      <c r="D111" s="64">
        <v>1</v>
      </c>
      <c r="E111" s="127"/>
      <c r="F111" s="57">
        <f>ROUND(D111*E111,0)</f>
        <v>0</v>
      </c>
    </row>
    <row r="112" spans="1:6" ht="77.25" customHeight="1" outlineLevel="1">
      <c r="A112" s="63"/>
      <c r="B112" s="113" t="s">
        <v>240</v>
      </c>
      <c r="C112" s="65"/>
      <c r="D112" s="64"/>
      <c r="E112" s="131"/>
      <c r="F112" s="57"/>
    </row>
    <row r="113" spans="1:6" ht="15">
      <c r="A113" s="63" t="s">
        <v>140</v>
      </c>
      <c r="B113" s="64" t="s">
        <v>141</v>
      </c>
      <c r="C113" s="65" t="s">
        <v>29</v>
      </c>
      <c r="D113" s="64">
        <v>2</v>
      </c>
      <c r="E113" s="127"/>
      <c r="F113" s="57">
        <f>ROUND(D113*E113,0)</f>
        <v>0</v>
      </c>
    </row>
    <row r="114" spans="1:9" s="1" customFormat="1" ht="108.75" customHeight="1" outlineLevel="1">
      <c r="A114" s="58"/>
      <c r="B114" s="59" t="s">
        <v>227</v>
      </c>
      <c r="C114" s="60"/>
      <c r="D114" s="58"/>
      <c r="E114" s="61"/>
      <c r="F114" s="62"/>
      <c r="G114" s="11"/>
      <c r="H114" s="10"/>
      <c r="I114" s="10"/>
    </row>
    <row r="115" spans="1:6" ht="15">
      <c r="A115" s="63" t="s">
        <v>142</v>
      </c>
      <c r="B115" s="64" t="s">
        <v>143</v>
      </c>
      <c r="C115" s="65" t="s">
        <v>29</v>
      </c>
      <c r="D115" s="64">
        <v>2</v>
      </c>
      <c r="E115" s="127"/>
      <c r="F115" s="57">
        <f>ROUND(D115*E115,0)</f>
        <v>0</v>
      </c>
    </row>
    <row r="116" spans="1:9" s="1" customFormat="1" ht="24" outlineLevel="1">
      <c r="A116" s="58"/>
      <c r="B116" s="59" t="s">
        <v>144</v>
      </c>
      <c r="C116" s="60"/>
      <c r="D116" s="58"/>
      <c r="E116" s="61"/>
      <c r="F116" s="62"/>
      <c r="G116" s="11"/>
      <c r="H116" s="10"/>
      <c r="I116" s="10"/>
    </row>
    <row r="117" spans="1:6" ht="15">
      <c r="A117" s="63" t="s">
        <v>145</v>
      </c>
      <c r="B117" s="64" t="s">
        <v>146</v>
      </c>
      <c r="C117" s="65" t="s">
        <v>29</v>
      </c>
      <c r="D117" s="64">
        <v>2</v>
      </c>
      <c r="E117" s="127"/>
      <c r="F117" s="57">
        <f>ROUND(D117*E117,0)</f>
        <v>0</v>
      </c>
    </row>
    <row r="118" spans="1:9" s="1" customFormat="1" ht="105" customHeight="1" outlineLevel="1">
      <c r="A118" s="58"/>
      <c r="B118" s="59" t="s">
        <v>227</v>
      </c>
      <c r="C118" s="60"/>
      <c r="D118" s="58"/>
      <c r="E118" s="61"/>
      <c r="F118" s="62"/>
      <c r="G118" s="11"/>
      <c r="H118" s="10"/>
      <c r="I118" s="10"/>
    </row>
    <row r="119" spans="1:6" ht="15">
      <c r="A119" s="63" t="s">
        <v>147</v>
      </c>
      <c r="B119" s="64" t="s">
        <v>148</v>
      </c>
      <c r="C119" s="65" t="s">
        <v>29</v>
      </c>
      <c r="D119" s="64">
        <v>2</v>
      </c>
      <c r="E119" s="127"/>
      <c r="F119" s="57">
        <f>ROUND(D119*E119,0)</f>
        <v>0</v>
      </c>
    </row>
    <row r="120" spans="1:9" s="1" customFormat="1" ht="24" outlineLevel="1">
      <c r="A120" s="58"/>
      <c r="B120" s="59" t="s">
        <v>144</v>
      </c>
      <c r="C120" s="60"/>
      <c r="D120" s="58"/>
      <c r="E120" s="61"/>
      <c r="F120" s="62"/>
      <c r="G120" s="11"/>
      <c r="H120" s="10"/>
      <c r="I120" s="10"/>
    </row>
    <row r="121" spans="1:6" ht="15">
      <c r="A121" s="63" t="s">
        <v>149</v>
      </c>
      <c r="B121" s="64" t="s">
        <v>150</v>
      </c>
      <c r="C121" s="65" t="s">
        <v>29</v>
      </c>
      <c r="D121" s="64">
        <v>2</v>
      </c>
      <c r="E121" s="127"/>
      <c r="F121" s="57">
        <f>ROUND(D121*E121,0)</f>
        <v>0</v>
      </c>
    </row>
    <row r="122" spans="1:9" s="1" customFormat="1" ht="108" customHeight="1" outlineLevel="1">
      <c r="A122" s="58"/>
      <c r="B122" s="59" t="s">
        <v>228</v>
      </c>
      <c r="C122" s="60"/>
      <c r="D122" s="58"/>
      <c r="E122" s="61"/>
      <c r="F122" s="62"/>
      <c r="G122" s="11"/>
      <c r="H122" s="10"/>
      <c r="I122" s="10"/>
    </row>
    <row r="123" spans="1:6" ht="15">
      <c r="A123" s="63" t="s">
        <v>151</v>
      </c>
      <c r="B123" s="64" t="s">
        <v>152</v>
      </c>
      <c r="C123" s="65" t="s">
        <v>29</v>
      </c>
      <c r="D123" s="64">
        <v>2</v>
      </c>
      <c r="E123" s="127"/>
      <c r="F123" s="57">
        <f>ROUND(D123*E123,0)</f>
        <v>0</v>
      </c>
    </row>
    <row r="124" spans="1:9" s="1" customFormat="1" ht="24" outlineLevel="1">
      <c r="A124" s="58"/>
      <c r="B124" s="59" t="s">
        <v>153</v>
      </c>
      <c r="C124" s="60"/>
      <c r="D124" s="58"/>
      <c r="E124" s="61"/>
      <c r="F124" s="62"/>
      <c r="G124" s="11"/>
      <c r="H124" s="10"/>
      <c r="I124" s="10"/>
    </row>
    <row r="125" spans="1:6" ht="15">
      <c r="A125" s="63" t="s">
        <v>154</v>
      </c>
      <c r="B125" s="64" t="s">
        <v>155</v>
      </c>
      <c r="C125" s="65" t="s">
        <v>29</v>
      </c>
      <c r="D125" s="64">
        <v>1</v>
      </c>
      <c r="E125" s="127"/>
      <c r="F125" s="57">
        <f>ROUND(D125*E125,0)</f>
        <v>0</v>
      </c>
    </row>
    <row r="126" spans="1:9" s="1" customFormat="1" ht="89.25" customHeight="1" outlineLevel="1">
      <c r="A126" s="58"/>
      <c r="B126" s="59" t="s">
        <v>236</v>
      </c>
      <c r="C126" s="60"/>
      <c r="D126" s="58"/>
      <c r="E126" s="61"/>
      <c r="F126" s="62"/>
      <c r="G126" s="11"/>
      <c r="H126" s="10"/>
      <c r="I126" s="10"/>
    </row>
    <row r="127" spans="1:6" ht="15">
      <c r="A127" s="63" t="s">
        <v>156</v>
      </c>
      <c r="B127" s="64" t="s">
        <v>157</v>
      </c>
      <c r="C127" s="65" t="s">
        <v>29</v>
      </c>
      <c r="D127" s="64">
        <v>1</v>
      </c>
      <c r="E127" s="127"/>
      <c r="F127" s="57">
        <f>ROUND(D127*E127,0)</f>
        <v>0</v>
      </c>
    </row>
    <row r="128" spans="1:9" s="1" customFormat="1" ht="93.75" customHeight="1" outlineLevel="1">
      <c r="A128" s="58"/>
      <c r="B128" s="59" t="s">
        <v>235</v>
      </c>
      <c r="C128" s="60"/>
      <c r="D128" s="58"/>
      <c r="E128" s="61"/>
      <c r="F128" s="62"/>
      <c r="G128" s="11"/>
      <c r="H128" s="10"/>
      <c r="I128" s="10"/>
    </row>
    <row r="129" spans="1:6" ht="15">
      <c r="A129" s="63" t="s">
        <v>158</v>
      </c>
      <c r="B129" s="64" t="s">
        <v>159</v>
      </c>
      <c r="C129" s="65" t="s">
        <v>29</v>
      </c>
      <c r="D129" s="64">
        <v>1</v>
      </c>
      <c r="E129" s="127"/>
      <c r="F129" s="57">
        <f>ROUND(D129*E129,0)</f>
        <v>0</v>
      </c>
    </row>
    <row r="130" spans="1:9" s="1" customFormat="1" ht="143.25" customHeight="1" outlineLevel="1">
      <c r="A130" s="58"/>
      <c r="B130" s="59" t="s">
        <v>234</v>
      </c>
      <c r="C130" s="60"/>
      <c r="D130" s="58"/>
      <c r="E130" s="61"/>
      <c r="F130" s="62"/>
      <c r="G130" s="11"/>
      <c r="H130" s="10"/>
      <c r="I130" s="10"/>
    </row>
    <row r="131" spans="1:6" ht="15">
      <c r="A131" s="63" t="s">
        <v>160</v>
      </c>
      <c r="B131" s="64" t="s">
        <v>161</v>
      </c>
      <c r="C131" s="65" t="s">
        <v>29</v>
      </c>
      <c r="D131" s="64">
        <v>3</v>
      </c>
      <c r="E131" s="127"/>
      <c r="F131" s="57">
        <f>ROUND(D131*E131,0)</f>
        <v>0</v>
      </c>
    </row>
    <row r="132" spans="1:9" s="1" customFormat="1" ht="156" outlineLevel="1">
      <c r="A132" s="58"/>
      <c r="B132" s="59" t="s">
        <v>162</v>
      </c>
      <c r="C132" s="60"/>
      <c r="D132" s="58"/>
      <c r="E132" s="61"/>
      <c r="F132" s="62"/>
      <c r="G132" s="11"/>
      <c r="H132" s="10"/>
      <c r="I132" s="10"/>
    </row>
    <row r="133" spans="1:6" ht="15">
      <c r="A133" s="63" t="s">
        <v>163</v>
      </c>
      <c r="B133" s="64" t="s">
        <v>164</v>
      </c>
      <c r="C133" s="65" t="s">
        <v>37</v>
      </c>
      <c r="D133" s="64">
        <v>6</v>
      </c>
      <c r="E133" s="127"/>
      <c r="F133" s="57">
        <f>ROUND(D133*E133,0)</f>
        <v>0</v>
      </c>
    </row>
    <row r="134" spans="1:9" s="1" customFormat="1" ht="30" customHeight="1" outlineLevel="1">
      <c r="A134" s="58"/>
      <c r="B134" s="59" t="s">
        <v>233</v>
      </c>
      <c r="C134" s="60"/>
      <c r="D134" s="58"/>
      <c r="E134" s="61"/>
      <c r="F134" s="62"/>
      <c r="G134" s="11"/>
      <c r="H134" s="10"/>
      <c r="I134" s="10"/>
    </row>
    <row r="135" spans="1:6" ht="15">
      <c r="A135" s="63" t="s">
        <v>165</v>
      </c>
      <c r="B135" s="64" t="s">
        <v>166</v>
      </c>
      <c r="C135" s="65" t="s">
        <v>29</v>
      </c>
      <c r="D135" s="64">
        <v>10</v>
      </c>
      <c r="E135" s="127"/>
      <c r="F135" s="57">
        <f>ROUND(D135*E135,0)</f>
        <v>0</v>
      </c>
    </row>
    <row r="136" spans="1:9" s="1" customFormat="1" ht="94.5" customHeight="1" outlineLevel="1">
      <c r="A136" s="58"/>
      <c r="B136" s="59" t="s">
        <v>229</v>
      </c>
      <c r="C136" s="60"/>
      <c r="D136" s="58"/>
      <c r="E136" s="61"/>
      <c r="F136" s="62"/>
      <c r="G136" s="11"/>
      <c r="H136" s="10"/>
      <c r="I136" s="10"/>
    </row>
    <row r="137" spans="1:6" ht="15">
      <c r="A137" s="63" t="s">
        <v>167</v>
      </c>
      <c r="B137" s="64" t="s">
        <v>168</v>
      </c>
      <c r="C137" s="65" t="s">
        <v>26</v>
      </c>
      <c r="D137" s="64">
        <v>6.5</v>
      </c>
      <c r="E137" s="127"/>
      <c r="F137" s="57">
        <f>ROUND(D137*E137,0)</f>
        <v>0</v>
      </c>
    </row>
    <row r="138" spans="1:9" s="1" customFormat="1" ht="52.5" customHeight="1" outlineLevel="1">
      <c r="A138" s="58"/>
      <c r="B138" s="59" t="s">
        <v>230</v>
      </c>
      <c r="C138" s="60"/>
      <c r="D138" s="58"/>
      <c r="E138" s="61"/>
      <c r="F138" s="62"/>
      <c r="G138" s="11"/>
      <c r="H138" s="10"/>
      <c r="I138" s="10"/>
    </row>
    <row r="139" spans="1:6" ht="15">
      <c r="A139" s="63" t="s">
        <v>169</v>
      </c>
      <c r="B139" s="64" t="s">
        <v>170</v>
      </c>
      <c r="C139" s="65" t="s">
        <v>29</v>
      </c>
      <c r="D139" s="64">
        <v>4</v>
      </c>
      <c r="E139" s="127"/>
      <c r="F139" s="57">
        <f>ROUND(D139*E139,0)</f>
        <v>0</v>
      </c>
    </row>
    <row r="140" spans="1:9" s="1" customFormat="1" ht="33.75" customHeight="1" outlineLevel="1">
      <c r="A140" s="58"/>
      <c r="B140" s="59" t="s">
        <v>171</v>
      </c>
      <c r="C140" s="60"/>
      <c r="D140" s="58"/>
      <c r="E140" s="61"/>
      <c r="F140" s="62"/>
      <c r="G140" s="11"/>
      <c r="H140" s="10"/>
      <c r="I140" s="10"/>
    </row>
    <row r="141" spans="1:6" ht="15">
      <c r="A141" s="63" t="s">
        <v>172</v>
      </c>
      <c r="B141" s="64" t="s">
        <v>173</v>
      </c>
      <c r="C141" s="65" t="s">
        <v>29</v>
      </c>
      <c r="D141" s="64">
        <v>1</v>
      </c>
      <c r="E141" s="127"/>
      <c r="F141" s="57">
        <f>ROUND(D141*E141,0)</f>
        <v>0</v>
      </c>
    </row>
    <row r="142" spans="1:9" s="1" customFormat="1" ht="30.75" customHeight="1" outlineLevel="1">
      <c r="A142" s="58"/>
      <c r="B142" s="59" t="s">
        <v>231</v>
      </c>
      <c r="C142" s="60"/>
      <c r="D142" s="58"/>
      <c r="E142" s="61"/>
      <c r="F142" s="57">
        <f aca="true" t="shared" si="0" ref="F142:F143">ROUND(D142*E142,0)</f>
        <v>0</v>
      </c>
      <c r="G142" s="11"/>
      <c r="H142" s="10"/>
      <c r="I142" s="10"/>
    </row>
    <row r="143" spans="1:9" s="1" customFormat="1" ht="15">
      <c r="A143" s="63" t="s">
        <v>218</v>
      </c>
      <c r="B143" s="64" t="s">
        <v>219</v>
      </c>
      <c r="C143" s="65" t="s">
        <v>29</v>
      </c>
      <c r="D143" s="64">
        <v>1</v>
      </c>
      <c r="E143" s="127"/>
      <c r="F143" s="57">
        <f t="shared" si="0"/>
        <v>0</v>
      </c>
      <c r="G143" s="11"/>
      <c r="H143" s="10"/>
      <c r="I143" s="10"/>
    </row>
    <row r="144" spans="1:9" s="1" customFormat="1" ht="84" outlineLevel="1">
      <c r="A144" s="58"/>
      <c r="B144" s="59" t="s">
        <v>232</v>
      </c>
      <c r="C144" s="60"/>
      <c r="D144" s="58"/>
      <c r="E144" s="61"/>
      <c r="F144" s="62"/>
      <c r="G144" s="11"/>
      <c r="H144" s="10"/>
      <c r="I144" s="10"/>
    </row>
    <row r="145" spans="1:6" ht="15">
      <c r="A145" s="99"/>
      <c r="B145" s="100" t="s">
        <v>20</v>
      </c>
      <c r="C145" s="101" t="s">
        <v>21</v>
      </c>
      <c r="D145" s="100"/>
      <c r="E145" s="102"/>
      <c r="F145" s="103">
        <f>F9</f>
        <v>0</v>
      </c>
    </row>
  </sheetData>
  <sheetProtection password="CC81" sheet="1" objects="1" scenarios="1"/>
  <printOptions/>
  <pageMargins left="0.7086614173228347" right="0.7086614173228347" top="0.7874015748031497" bottom="0.7874015748031497" header="0.31496062992125984" footer="0.31496062992125984"/>
  <pageSetup fitToHeight="0" fitToWidth="1" horizontalDpi="600" verticalDpi="600" orientation="portrait" paperSize="9" scale="56" r:id="rId1"/>
  <rowBreaks count="4" manualBreakCount="4">
    <brk id="29" max="16383" man="1"/>
    <brk id="67" max="16383" man="1"/>
    <brk id="90" max="16383" man="1"/>
    <brk id="11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3"/>
  <sheetViews>
    <sheetView view="pageBreakPreview" zoomScale="77" zoomScaleSheetLayoutView="77" workbookViewId="0" topLeftCell="A1">
      <selection activeCell="E15" sqref="E15"/>
    </sheetView>
  </sheetViews>
  <sheetFormatPr defaultColWidth="9.140625" defaultRowHeight="15" outlineLevelRow="1"/>
  <cols>
    <col min="1" max="1" width="9.140625" style="2" customWidth="1"/>
    <col min="2" max="2" width="92.421875" style="2" customWidth="1"/>
    <col min="3" max="3" width="8.57421875" style="6" customWidth="1"/>
    <col min="4" max="4" width="9.140625" style="2" customWidth="1"/>
    <col min="5" max="5" width="17.8515625" style="4" customWidth="1"/>
    <col min="6" max="7" width="18.140625" style="3" customWidth="1"/>
    <col min="8" max="9" width="9.140625" style="2" customWidth="1"/>
  </cols>
  <sheetData>
    <row r="1" spans="1:6" ht="15">
      <c r="A1" s="66"/>
      <c r="B1" s="66" t="s">
        <v>189</v>
      </c>
      <c r="C1" s="67"/>
      <c r="D1" s="66"/>
      <c r="E1" s="68"/>
      <c r="F1" s="69"/>
    </row>
    <row r="2" spans="1:6" ht="15">
      <c r="A2" s="66"/>
      <c r="B2" s="66"/>
      <c r="C2" s="67"/>
      <c r="D2" s="66"/>
      <c r="E2" s="68"/>
      <c r="F2" s="69"/>
    </row>
    <row r="3" spans="1:6" ht="15">
      <c r="A3" s="66"/>
      <c r="B3" s="66" t="s">
        <v>1</v>
      </c>
      <c r="C3" s="67"/>
      <c r="D3" s="66"/>
      <c r="E3" s="68"/>
      <c r="F3" s="69"/>
    </row>
    <row r="4" spans="1:6" ht="15">
      <c r="A4" s="66"/>
      <c r="B4" s="66" t="s">
        <v>190</v>
      </c>
      <c r="C4" s="67"/>
      <c r="D4" s="66"/>
      <c r="E4" s="68"/>
      <c r="F4" s="70"/>
    </row>
    <row r="5" spans="1:6" ht="15">
      <c r="A5" s="66"/>
      <c r="B5" s="66" t="s">
        <v>3</v>
      </c>
      <c r="C5" s="67"/>
      <c r="D5" s="66"/>
      <c r="E5" s="68"/>
      <c r="F5" s="70"/>
    </row>
    <row r="6" spans="1:9" s="1" customFormat="1" ht="15">
      <c r="A6" s="66"/>
      <c r="B6" s="66"/>
      <c r="C6" s="67"/>
      <c r="D6" s="66"/>
      <c r="E6" s="68"/>
      <c r="F6" s="69"/>
      <c r="G6" s="3"/>
      <c r="H6" s="2"/>
      <c r="I6" s="2"/>
    </row>
    <row r="7" spans="1:6" ht="15">
      <c r="A7" s="66"/>
      <c r="B7" s="66"/>
      <c r="C7" s="67"/>
      <c r="D7" s="66"/>
      <c r="E7" s="68"/>
      <c r="F7" s="69"/>
    </row>
    <row r="8" spans="1:7" s="5" customFormat="1" ht="21">
      <c r="A8" s="71" t="s">
        <v>13</v>
      </c>
      <c r="B8" s="72" t="s">
        <v>14</v>
      </c>
      <c r="C8" s="73" t="s">
        <v>15</v>
      </c>
      <c r="D8" s="72" t="s">
        <v>16</v>
      </c>
      <c r="E8" s="74" t="s">
        <v>17</v>
      </c>
      <c r="F8" s="75" t="s">
        <v>18</v>
      </c>
      <c r="G8" s="9"/>
    </row>
    <row r="9" spans="1:6" ht="15">
      <c r="A9" s="118" t="s">
        <v>23</v>
      </c>
      <c r="B9" s="119" t="s">
        <v>263</v>
      </c>
      <c r="C9" s="120" t="s">
        <v>191</v>
      </c>
      <c r="D9" s="121">
        <v>2</v>
      </c>
      <c r="E9" s="128"/>
      <c r="F9" s="122">
        <f>ROUND(E9*D9,0)</f>
        <v>0</v>
      </c>
    </row>
    <row r="10" spans="1:9" s="1" customFormat="1" ht="93.75" customHeight="1" outlineLevel="1">
      <c r="A10" s="58"/>
      <c r="B10" s="123" t="s">
        <v>271</v>
      </c>
      <c r="C10" s="60"/>
      <c r="D10" s="58"/>
      <c r="E10" s="61"/>
      <c r="F10" s="62"/>
      <c r="G10" s="11"/>
      <c r="H10" s="10"/>
      <c r="I10" s="10"/>
    </row>
    <row r="11" spans="1:9" s="1" customFormat="1" ht="15">
      <c r="A11" s="118" t="s">
        <v>25</v>
      </c>
      <c r="B11" s="119" t="s">
        <v>192</v>
      </c>
      <c r="C11" s="120" t="s">
        <v>191</v>
      </c>
      <c r="D11" s="121">
        <v>1</v>
      </c>
      <c r="E11" s="128"/>
      <c r="F11" s="122">
        <f>ROUND(E11*D11,0)</f>
        <v>0</v>
      </c>
      <c r="G11" s="11"/>
      <c r="H11" s="10"/>
      <c r="I11" s="10"/>
    </row>
    <row r="12" spans="1:9" s="1" customFormat="1" ht="103.5" customHeight="1" outlineLevel="1">
      <c r="A12" s="58"/>
      <c r="B12" s="123" t="s">
        <v>273</v>
      </c>
      <c r="C12" s="60"/>
      <c r="D12" s="58"/>
      <c r="E12" s="61"/>
      <c r="F12" s="62"/>
      <c r="G12" s="11"/>
      <c r="H12" s="10"/>
      <c r="I12" s="10"/>
    </row>
    <row r="13" spans="1:9" s="1" customFormat="1" ht="15">
      <c r="A13" s="118" t="s">
        <v>264</v>
      </c>
      <c r="B13" s="119" t="s">
        <v>193</v>
      </c>
      <c r="C13" s="120" t="s">
        <v>191</v>
      </c>
      <c r="D13" s="121">
        <v>2</v>
      </c>
      <c r="E13" s="128"/>
      <c r="F13" s="122">
        <f>ROUND(E13*D13,0)</f>
        <v>0</v>
      </c>
      <c r="G13" s="11"/>
      <c r="H13" s="10"/>
      <c r="I13" s="10"/>
    </row>
    <row r="14" spans="1:9" s="1" customFormat="1" ht="114.75" outlineLevel="1">
      <c r="A14" s="58"/>
      <c r="B14" s="123" t="s">
        <v>272</v>
      </c>
      <c r="C14" s="60"/>
      <c r="D14" s="58"/>
      <c r="E14" s="61"/>
      <c r="F14" s="62"/>
      <c r="G14" s="11"/>
      <c r="H14" s="10"/>
      <c r="I14" s="10"/>
    </row>
    <row r="15" spans="1:9" s="1" customFormat="1" ht="15">
      <c r="A15" s="76" t="s">
        <v>262</v>
      </c>
      <c r="B15" s="105" t="s">
        <v>267</v>
      </c>
      <c r="C15" s="78" t="s">
        <v>191</v>
      </c>
      <c r="D15" s="77">
        <v>5</v>
      </c>
      <c r="E15" s="129"/>
      <c r="F15" s="104">
        <f>ROUND(E15*D15,0)</f>
        <v>0</v>
      </c>
      <c r="G15" s="11"/>
      <c r="H15" s="10"/>
      <c r="I15" s="10"/>
    </row>
    <row r="16" spans="1:9" s="1" customFormat="1" ht="63.75" outlineLevel="1">
      <c r="A16" s="106"/>
      <c r="B16" s="107" t="s">
        <v>266</v>
      </c>
      <c r="C16" s="108"/>
      <c r="D16" s="106"/>
      <c r="E16" s="109"/>
      <c r="F16" s="110"/>
      <c r="G16" s="11"/>
      <c r="H16" s="10"/>
      <c r="I16" s="10"/>
    </row>
    <row r="17" spans="1:9" s="1" customFormat="1" ht="15" customHeight="1">
      <c r="A17" s="89"/>
      <c r="B17" s="90" t="s">
        <v>185</v>
      </c>
      <c r="C17" s="91" t="s">
        <v>21</v>
      </c>
      <c r="D17" s="90"/>
      <c r="E17" s="92"/>
      <c r="F17" s="93">
        <f>SUM(F9:F15)</f>
        <v>0</v>
      </c>
      <c r="G17" s="3"/>
      <c r="H17" s="2"/>
      <c r="I17" s="2"/>
    </row>
    <row r="18" spans="1:6" ht="15" customHeight="1">
      <c r="A18" s="21"/>
      <c r="B18" s="7"/>
      <c r="C18" s="8"/>
      <c r="D18" s="7"/>
      <c r="E18" s="22"/>
      <c r="F18" s="23"/>
    </row>
    <row r="19" spans="1:9" s="1" customFormat="1" ht="15">
      <c r="A19" s="10"/>
      <c r="B19" s="24"/>
      <c r="C19" s="25"/>
      <c r="D19" s="10"/>
      <c r="E19" s="26"/>
      <c r="F19" s="11"/>
      <c r="G19" s="11"/>
      <c r="H19" s="10"/>
      <c r="I19" s="10"/>
    </row>
    <row r="20" spans="1:6" ht="15" customHeight="1">
      <c r="A20" s="21"/>
      <c r="B20" s="7"/>
      <c r="C20" s="8"/>
      <c r="D20" s="7"/>
      <c r="E20" s="22"/>
      <c r="F20" s="23"/>
    </row>
    <row r="21" spans="1:9" s="1" customFormat="1" ht="15">
      <c r="A21" s="10"/>
      <c r="B21" s="24"/>
      <c r="C21" s="25"/>
      <c r="D21" s="10"/>
      <c r="E21" s="26"/>
      <c r="F21" s="11"/>
      <c r="G21" s="11"/>
      <c r="H21" s="10"/>
      <c r="I21" s="10"/>
    </row>
    <row r="22" spans="1:6" ht="15" customHeight="1">
      <c r="A22" s="21"/>
      <c r="B22" s="7"/>
      <c r="C22" s="8"/>
      <c r="D22" s="7"/>
      <c r="E22" s="22"/>
      <c r="F22" s="23"/>
    </row>
    <row r="23" spans="1:9" s="1" customFormat="1" ht="15">
      <c r="A23" s="10"/>
      <c r="B23" s="24"/>
      <c r="C23" s="25"/>
      <c r="D23" s="10"/>
      <c r="E23" s="26"/>
      <c r="F23" s="11"/>
      <c r="G23" s="11"/>
      <c r="H23" s="10"/>
      <c r="I23" s="10"/>
    </row>
    <row r="24" spans="1:9" s="1" customFormat="1" ht="15" customHeight="1">
      <c r="A24" s="27"/>
      <c r="B24" s="28"/>
      <c r="C24" s="29"/>
      <c r="D24" s="28"/>
      <c r="E24" s="30"/>
      <c r="F24" s="31"/>
      <c r="G24" s="3"/>
      <c r="H24" s="2"/>
      <c r="I24" s="2"/>
    </row>
    <row r="25" spans="1:6" ht="15" customHeight="1">
      <c r="A25" s="21"/>
      <c r="B25" s="7"/>
      <c r="C25" s="8"/>
      <c r="D25" s="7"/>
      <c r="E25" s="22"/>
      <c r="F25" s="23"/>
    </row>
    <row r="26" spans="1:9" s="1" customFormat="1" ht="15">
      <c r="A26" s="10"/>
      <c r="B26" s="24"/>
      <c r="C26" s="25"/>
      <c r="D26" s="10"/>
      <c r="E26" s="26"/>
      <c r="F26" s="11"/>
      <c r="G26" s="11"/>
      <c r="H26" s="10"/>
      <c r="I26" s="10"/>
    </row>
    <row r="27" spans="1:6" ht="15">
      <c r="A27" s="21"/>
      <c r="B27" s="7"/>
      <c r="C27" s="8"/>
      <c r="D27" s="7"/>
      <c r="E27" s="22"/>
      <c r="F27" s="23"/>
    </row>
    <row r="28" spans="1:9" s="1" customFormat="1" ht="15">
      <c r="A28" s="10"/>
      <c r="B28" s="24"/>
      <c r="C28" s="25"/>
      <c r="D28" s="10"/>
      <c r="E28" s="26"/>
      <c r="F28" s="11"/>
      <c r="G28" s="11"/>
      <c r="H28" s="10"/>
      <c r="I28" s="10"/>
    </row>
    <row r="29" spans="1:6" ht="15">
      <c r="A29" s="21"/>
      <c r="B29" s="7"/>
      <c r="C29" s="8"/>
      <c r="D29" s="7"/>
      <c r="E29" s="22"/>
      <c r="F29" s="23"/>
    </row>
    <row r="30" spans="1:9" s="1" customFormat="1" ht="15">
      <c r="A30" s="10"/>
      <c r="B30" s="24"/>
      <c r="C30" s="25"/>
      <c r="D30" s="10"/>
      <c r="E30" s="26"/>
      <c r="F30" s="11"/>
      <c r="G30" s="11"/>
      <c r="H30" s="10"/>
      <c r="I30" s="10"/>
    </row>
    <row r="31" spans="1:6" ht="15">
      <c r="A31" s="21"/>
      <c r="B31" s="7"/>
      <c r="C31" s="8"/>
      <c r="D31" s="7"/>
      <c r="E31" s="22"/>
      <c r="F31" s="23"/>
    </row>
    <row r="32" spans="1:9" s="1" customFormat="1" ht="15">
      <c r="A32" s="10"/>
      <c r="B32" s="24"/>
      <c r="C32" s="25"/>
      <c r="D32" s="10"/>
      <c r="E32" s="26"/>
      <c r="F32" s="11"/>
      <c r="G32" s="11"/>
      <c r="H32" s="10"/>
      <c r="I32" s="10"/>
    </row>
    <row r="33" spans="1:9" s="1" customFormat="1" ht="15">
      <c r="A33" s="21"/>
      <c r="B33" s="7"/>
      <c r="C33" s="8"/>
      <c r="D33" s="7"/>
      <c r="E33" s="22"/>
      <c r="F33" s="23"/>
      <c r="G33" s="3"/>
      <c r="H33" s="2"/>
      <c r="I33" s="2"/>
    </row>
    <row r="34" spans="1:9" s="1" customFormat="1" ht="15">
      <c r="A34" s="10"/>
      <c r="B34" s="24"/>
      <c r="C34" s="25"/>
      <c r="D34" s="10"/>
      <c r="E34" s="26"/>
      <c r="F34" s="11"/>
      <c r="G34" s="11"/>
      <c r="H34" s="10"/>
      <c r="I34" s="10"/>
    </row>
    <row r="35" spans="1:6" ht="15">
      <c r="A35" s="21"/>
      <c r="B35" s="7"/>
      <c r="C35" s="8"/>
      <c r="D35" s="7"/>
      <c r="E35" s="22"/>
      <c r="F35" s="23"/>
    </row>
    <row r="36" spans="1:9" s="1" customFormat="1" ht="15">
      <c r="A36" s="10"/>
      <c r="B36" s="24"/>
      <c r="C36" s="25"/>
      <c r="D36" s="10"/>
      <c r="E36" s="26"/>
      <c r="F36" s="11"/>
      <c r="G36" s="11"/>
      <c r="H36" s="10"/>
      <c r="I36" s="10"/>
    </row>
    <row r="37" spans="1:6" ht="15">
      <c r="A37" s="21"/>
      <c r="B37" s="7"/>
      <c r="C37" s="8"/>
      <c r="D37" s="7"/>
      <c r="E37" s="22"/>
      <c r="F37" s="23"/>
    </row>
    <row r="38" spans="1:9" s="1" customFormat="1" ht="15">
      <c r="A38" s="10"/>
      <c r="B38" s="24"/>
      <c r="C38" s="25"/>
      <c r="D38" s="10"/>
      <c r="E38" s="26"/>
      <c r="F38" s="11"/>
      <c r="G38" s="11"/>
      <c r="H38" s="10"/>
      <c r="I38" s="10"/>
    </row>
    <row r="39" spans="1:6" ht="15">
      <c r="A39" s="27"/>
      <c r="B39" s="28"/>
      <c r="C39" s="29"/>
      <c r="D39" s="28"/>
      <c r="E39" s="30"/>
      <c r="F39" s="31"/>
    </row>
    <row r="40" spans="1:6" ht="15">
      <c r="A40" s="21"/>
      <c r="B40" s="7"/>
      <c r="C40" s="8"/>
      <c r="D40" s="7"/>
      <c r="E40" s="22"/>
      <c r="F40" s="23"/>
    </row>
    <row r="41" spans="1:9" s="1" customFormat="1" ht="15">
      <c r="A41" s="10"/>
      <c r="B41" s="24"/>
      <c r="C41" s="25"/>
      <c r="D41" s="10"/>
      <c r="E41" s="26"/>
      <c r="F41" s="11"/>
      <c r="G41" s="11"/>
      <c r="H41" s="10"/>
      <c r="I41" s="10"/>
    </row>
    <row r="42" spans="1:6" ht="15">
      <c r="A42" s="21"/>
      <c r="B42" s="7"/>
      <c r="C42" s="8"/>
      <c r="D42" s="7"/>
      <c r="E42" s="22"/>
      <c r="F42" s="23"/>
    </row>
    <row r="43" spans="1:9" s="1" customFormat="1" ht="15">
      <c r="A43" s="10"/>
      <c r="B43" s="24"/>
      <c r="C43" s="25"/>
      <c r="D43" s="10"/>
      <c r="E43" s="26"/>
      <c r="F43" s="11"/>
      <c r="G43" s="11"/>
      <c r="H43" s="10"/>
      <c r="I43" s="10"/>
    </row>
    <row r="44" spans="1:6" ht="15">
      <c r="A44" s="21"/>
      <c r="B44" s="7"/>
      <c r="C44" s="8"/>
      <c r="D44" s="7"/>
      <c r="E44" s="22"/>
      <c r="F44" s="23"/>
    </row>
    <row r="45" spans="1:9" s="1" customFormat="1" ht="15">
      <c r="A45" s="10"/>
      <c r="B45" s="24"/>
      <c r="C45" s="25"/>
      <c r="D45" s="10"/>
      <c r="E45" s="26"/>
      <c r="F45" s="11"/>
      <c r="G45" s="11"/>
      <c r="H45" s="10"/>
      <c r="I45" s="10"/>
    </row>
    <row r="46" spans="1:6" ht="15">
      <c r="A46" s="21"/>
      <c r="B46" s="7"/>
      <c r="C46" s="8"/>
      <c r="D46" s="7"/>
      <c r="E46" s="22"/>
      <c r="F46" s="23"/>
    </row>
    <row r="47" spans="1:9" s="1" customFormat="1" ht="15">
      <c r="A47" s="10"/>
      <c r="B47" s="24"/>
      <c r="C47" s="25"/>
      <c r="D47" s="10"/>
      <c r="E47" s="26"/>
      <c r="F47" s="11"/>
      <c r="G47" s="11"/>
      <c r="H47" s="10"/>
      <c r="I47" s="10"/>
    </row>
    <row r="48" spans="1:6" ht="15">
      <c r="A48" s="21"/>
      <c r="B48" s="7"/>
      <c r="C48" s="8"/>
      <c r="D48" s="7"/>
      <c r="E48" s="22"/>
      <c r="F48" s="23"/>
    </row>
    <row r="49" spans="1:9" s="1" customFormat="1" ht="15">
      <c r="A49" s="10"/>
      <c r="B49" s="24"/>
      <c r="C49" s="25"/>
      <c r="D49" s="10"/>
      <c r="E49" s="26"/>
      <c r="F49" s="11"/>
      <c r="G49" s="11"/>
      <c r="H49" s="10"/>
      <c r="I49" s="10"/>
    </row>
    <row r="50" spans="1:6" ht="15">
      <c r="A50" s="32"/>
      <c r="B50" s="33"/>
      <c r="C50" s="34"/>
      <c r="D50" s="33"/>
      <c r="E50" s="35"/>
      <c r="F50" s="36"/>
    </row>
    <row r="53" spans="1:6" ht="15">
      <c r="A53" s="37"/>
      <c r="B53" s="33"/>
      <c r="C53" s="38"/>
      <c r="D53" s="37"/>
      <c r="E53" s="39"/>
      <c r="F53" s="40"/>
    </row>
  </sheetData>
  <sheetProtection algorithmName="SHA-512" hashValue="4pIBbUfsP1kL1CdrMKRuLQSi/9rKMiHq8Bz0nchiEt3AxyI4PR5x0CCipSm81Vc16vWvE4lgX1bj5bZZfhIpPg==" saltValue="8IdR/COdcmdi8RSunKDcCw==" spinCount="100000" sheet="1" objects="1" scenarios="1"/>
  <printOptions/>
  <pageMargins left="0.7" right="0.7" top="0.787401575" bottom="0.787401575" header="0.3" footer="0.3"/>
  <pageSetup fitToHeight="0"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2019-01-29T11:00:05Z</dcterms:created>
  <dcterms:modified xsi:type="dcterms:W3CDTF">2019-04-26T14:35:02Z</dcterms:modified>
  <cp:category/>
  <cp:version/>
  <cp:contentType/>
  <cp:contentStatus/>
</cp:coreProperties>
</file>