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Terénní úpravy, z..." sheetId="2" r:id="rId2"/>
    <sheet name="SO 02 - Stavební práce" sheetId="3" r:id="rId3"/>
    <sheet name="SO 03 - Mobiliář" sheetId="4" r:id="rId4"/>
    <sheet name="SO 05 - VRN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01 - Terénní úpravy, z...'!$C$83:$K$181</definedName>
    <definedName name="_xlnm.Print_Area" localSheetId="1">'SO 01 - Terénní úpravy, z...'!$C$4:$J$39,'SO 01 - Terénní úpravy, z...'!$C$45:$J$65,'SO 01 - Terénní úpravy, z...'!$C$71:$K$181</definedName>
    <definedName name="_xlnm._FilterDatabase" localSheetId="2" hidden="1">'SO 02 - Stavební práce'!$C$84:$K$150</definedName>
    <definedName name="_xlnm.Print_Area" localSheetId="2">'SO 02 - Stavební práce'!$C$4:$J$39,'SO 02 - Stavební práce'!$C$45:$J$66,'SO 02 - Stavební práce'!$C$72:$K$150</definedName>
    <definedName name="_xlnm._FilterDatabase" localSheetId="3" hidden="1">'SO 03 - Mobiliář'!$C$81:$K$97</definedName>
    <definedName name="_xlnm.Print_Area" localSheetId="3">'SO 03 - Mobiliář'!$C$4:$J$39,'SO 03 - Mobiliář'!$C$45:$J$63,'SO 03 - Mobiliář'!$C$69:$K$97</definedName>
    <definedName name="_xlnm._FilterDatabase" localSheetId="4" hidden="1">'SO 05 - VRN'!$C$85:$K$129</definedName>
    <definedName name="_xlnm.Print_Area" localSheetId="4">'SO 05 - VRN'!$C$4:$J$39,'SO 05 - VRN'!$C$45:$J$67,'SO 05 - VRN'!$C$73:$K$129</definedName>
    <definedName name="_xlnm.Print_Area" localSheetId="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2">'SO 02 - Stavební práce'!$84:$84</definedName>
    <definedName name="_xlnm.Print_Titles" localSheetId="3">'SO 03 - Mobiliář'!$81:$81</definedName>
    <definedName name="_xlnm.Print_Titles" localSheetId="4">'SO 05 - VRN'!$85:$85</definedName>
  </definedNames>
  <calcPr fullCalcOnLoad="1"/>
</workbook>
</file>

<file path=xl/sharedStrings.xml><?xml version="1.0" encoding="utf-8"?>
<sst xmlns="http://schemas.openxmlformats.org/spreadsheetml/2006/main" count="3201" uniqueCount="778">
  <si>
    <t>Export Komplet</t>
  </si>
  <si>
    <t>VZ</t>
  </si>
  <si>
    <t>2.0</t>
  </si>
  <si>
    <t>ZAMOK</t>
  </si>
  <si>
    <t>False</t>
  </si>
  <si>
    <t>{1cd0f811-1ac4-4c6d-9ad4-3a5d377e84f2}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</si>
  <si>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</si>
  <si>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</si>
  <si>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</si>
  <si>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</si>
  <si>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</si>
  <si>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</si>
  <si>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</si>
  <si>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</si>
  <si>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</si>
  <si>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</si>
  <si>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</si>
  <si>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Dodávka zařízení komunitního centra - Základní škola, Trutnov, R.Frimla 816</t>
  </si>
  <si>
    <t>KSO:</t>
  </si>
  <si>
    <t/>
  </si>
  <si>
    <t>CC-CZ:</t>
  </si>
  <si>
    <t>Místo:</t>
  </si>
  <si>
    <t>Trutnov</t>
  </si>
  <si>
    <t>Datum:</t>
  </si>
  <si>
    <t>30. 1. 2024</t>
  </si>
  <si>
    <t>Zadavatel:</t>
  </si>
  <si>
    <t>IČ:</t>
  </si>
  <si>
    <t>64201147</t>
  </si>
  <si>
    <t>Základní škola, Trutnov, R.Frimla 816, 541 01</t>
  </si>
  <si>
    <t>DIČ:</t>
  </si>
  <si>
    <t>Uchazeč:</t>
  </si>
  <si>
    <t>Vyplň údaj</t>
  </si>
  <si>
    <t>Projektant:</t>
  </si>
  <si>
    <t>27490670</t>
  </si>
  <si>
    <t>RSU s.r.o. Voletinská 252, 541 03 Trutnov - Poříčí</t>
  </si>
  <si>
    <t>True</t>
  </si>
  <si>
    <t>Zpracovatel:</t>
  </si>
  <si>
    <t>Ing.Miloš Kotrbanec, RSU s.r.o. Trutnov - Poříčí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</si>
  <si>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</si>
  <si>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</si>
  <si>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</si>
  <si>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</si>
  <si>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</si>
  <si>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</si>
  <si>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</si>
  <si>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</si>
  <si>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</si>
  <si>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</si>
  <si>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</si>
  <si>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</si>
  <si>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</si>
  <si>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</si>
  <si>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</si>
  <si>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</si>
  <si>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</si>
  <si>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</si>
  <si>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</si>
  <si>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</si>
  <si>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</si>
  <si>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</si>
  <si>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</si>
  <si>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</si>
  <si>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</si>
  <si>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</si>
  <si>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</si>
  <si>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</si>
  <si>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</si>
  <si>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</si>
  <si>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</si>
  <si>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</si>
  <si>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</si>
  <si>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</si>
  <si>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</si>
  <si>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</si>
  <si>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</si>
  <si>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</si>
  <si>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</si>
  <si>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</si>
  <si>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</si>
  <si>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</si>
  <si>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Terénní úpravy, zemní práce, bourání</t>
  </si>
  <si>
    <t>STA</t>
  </si>
  <si>
    <t>1</t>
  </si>
  <si>
    <t>{5c7c4a13-d192-4602-8975-648976a5b07b}</t>
  </si>
  <si>
    <t>2</t>
  </si>
  <si>
    <t>SO 02</t>
  </si>
  <si>
    <t>Stavební práce</t>
  </si>
  <si>
    <t>{9877a784-15c1-4a0c-bc2e-51ec2caa30e6}</t>
  </si>
  <si>
    <t>SO 03</t>
  </si>
  <si>
    <t>Mobiliář</t>
  </si>
  <si>
    <t>{dfe94da7-b32a-44ef-b8b3-297e19287514}</t>
  </si>
  <si>
    <t>SO 05</t>
  </si>
  <si>
    <t>VRN</t>
  </si>
  <si>
    <t>{5fcc36d7-6e9a-4742-bda7-598e990e402c}</t>
  </si>
  <si>
    <t>KRYCÍ LIST SOUPISU PRACÍ</t>
  </si>
  <si>
    <t>Objekt:</t>
  </si>
  <si>
    <t>SO 01 - Terénní úpravy, zemní práce,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</si>
  <si>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</si>
  <si>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</si>
  <si>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</si>
  <si>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</si>
  <si>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</si>
  <si>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</si>
  <si>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</si>
  <si>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</si>
  <si>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</si>
  <si>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</si>
  <si>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</si>
  <si>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</si>
  <si>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</si>
  <si>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</si>
  <si>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</si>
  <si>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</si>
  <si>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</si>
  <si>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</si>
  <si>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</si>
  <si>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</si>
  <si>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</si>
  <si>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</si>
  <si>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</si>
  <si>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</si>
  <si>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</si>
  <si>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</si>
  <si>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</si>
  <si>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</si>
  <si>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travin a vodních rostlin po vegetačním období divokého porostu hustého</t>
  </si>
  <si>
    <t>ha</t>
  </si>
  <si>
    <t>CS ÚRS 2024 01</t>
  </si>
  <si>
    <t>4</t>
  </si>
  <si>
    <t>-195255012</t>
  </si>
  <si>
    <t>Online PSC</t>
  </si>
  <si>
    <t>https://podminky.urs.cz/item/CS_URS_2024_01/111103313</t>
  </si>
  <si>
    <t>VV</t>
  </si>
  <si>
    <t>" před zahájením prací"</t>
  </si>
  <si>
    <t>(193+82,1+400+179)*0,0001" plocha nové povrchy na trávě</t>
  </si>
  <si>
    <t>113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</si>
  <si>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</si>
  <si>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</si>
  <si>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</si>
  <si>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-492234275</t>
  </si>
  <si>
    <t>https://podminky.urs.cz/item/CS_URS_2024_01/113202111</t>
  </si>
  <si>
    <t>6*2+9*2 " kolem pískoviště</t>
  </si>
  <si>
    <t>37</t>
  </si>
  <si>
    <t>119005000R</t>
  </si>
  <si>
    <t xml:space="preserve">Vytyčení jednotlivých zón </t>
  </si>
  <si>
    <t>kpl</t>
  </si>
  <si>
    <t>R-položka</t>
  </si>
  <si>
    <t>-1681823495</t>
  </si>
  <si>
    <t>95</t>
  </si>
  <si>
    <t>121112003</t>
  </si>
  <si>
    <t>Sejmutí ornice ručně při souvislé ploše, tl. vrstvy do 200 mm</t>
  </si>
  <si>
    <t>m2</t>
  </si>
  <si>
    <t>-900567166</t>
  </si>
  <si>
    <t>https://podminky.urs.cz/item/CS_URS_2024_01/121112003</t>
  </si>
  <si>
    <t>(193+82,1+400+179)*0,05" v rámci nových povrchů dočištění</t>
  </si>
  <si>
    <t>98</t>
  </si>
  <si>
    <t>121151103</t>
  </si>
  <si>
    <t>Sejmutí ornice strojně při souvislé ploše do 100 m2, tl. vrstvy do 200 mm</t>
  </si>
  <si>
    <t>-1611936645</t>
  </si>
  <si>
    <t>https://podminky.urs.cz/item/CS_URS_2024_01/121151103</t>
  </si>
  <si>
    <t>193+82,1+400+179" v rámci nových povrchů</t>
  </si>
  <si>
    <t>33</t>
  </si>
  <si>
    <t>131213701</t>
  </si>
  <si>
    <t>Hloubení nezapažených jam ručně s urovnáním dna do předepsaného profilu a spádu v hornině třídy těžitelnosti I skupiny 3 soudržných</t>
  </si>
  <si>
    <t>m3</t>
  </si>
  <si>
    <t>-96667080</t>
  </si>
  <si>
    <t>https://podminky.urs.cz/item/CS_URS_2024_01/131213701</t>
  </si>
  <si>
    <t>(193+82,1)*0,2*0,2 " pro dopad.plochu a pro dlažby odhad 20% ruční dočištění</t>
  </si>
  <si>
    <t>71</t>
  </si>
  <si>
    <t>131251103</t>
  </si>
  <si>
    <t>Hloubení nezapažených jam a zářezů strojně s urovnáním dna do předepsaného profilu a spádu v hornině třídy těžitelnosti I skupiny 3 přes 50 do 100 m3</t>
  </si>
  <si>
    <t>-1057352299</t>
  </si>
  <si>
    <t>https://podminky.urs.cz/item/CS_URS_2024_01/131251103</t>
  </si>
  <si>
    <t>(193+82,1)*0,2*0,8 " pro dopad.plochu a pro dlažby odhad 80% strojně</t>
  </si>
  <si>
    <t>5" odhad nerovnosti, zborcení</t>
  </si>
  <si>
    <t>Součet</t>
  </si>
  <si>
    <t>120</t>
  </si>
  <si>
    <t>132212331</t>
  </si>
  <si>
    <t>Hloubení nezapažených rýh šířky přes 800 do 2 000 mm ručně s urovnáním dna do předepsaného profilu a spádu v hornině třídy těžitelnosti I skupiny 3 soudržných</t>
  </si>
  <si>
    <t>-1455113696</t>
  </si>
  <si>
    <t>https://podminky.urs.cz/item/CS_URS_2024_01/132212331</t>
  </si>
  <si>
    <t>2,5*0,2 "Trampolína 20% jámy ruční dočištění</t>
  </si>
  <si>
    <t>121</t>
  </si>
  <si>
    <t>132251251</t>
  </si>
  <si>
    <t>Hloubení nezapažených rýh šířky přes 800 do 2 000 mm strojně s urovnáním dna do předepsaného profilu a spádu v hornině třídy těžitelnosti I skupiny 3 do 20 m3</t>
  </si>
  <si>
    <t>197794452</t>
  </si>
  <si>
    <t>https://podminky.urs.cz/item/CS_URS_2024_01/132251251</t>
  </si>
  <si>
    <t>2,5*0,8 "Trampolína 80% jámy strojně</t>
  </si>
  <si>
    <t>119</t>
  </si>
  <si>
    <t>133312811</t>
  </si>
  <si>
    <t>Hloubení nezapažených šachet ručně v horninách třídy těžitelnosti II skupiny 4, půdorysná plocha výkopu do 4 m2</t>
  </si>
  <si>
    <t>-2125461211</t>
  </si>
  <si>
    <t>https://podminky.urs.cz/item/CS_URS_2024_01/133312811</t>
  </si>
  <si>
    <t>" ruční hloubení od kóty - 0,3 pod terénem pro patky pod část mobiliáře"</t>
  </si>
  <si>
    <t>0,5*0,5*0,6*9 " venkovní učebna</t>
  </si>
  <si>
    <t>0,5*0,5*0,7*3" plachta</t>
  </si>
  <si>
    <t>Mezisoučet</t>
  </si>
  <si>
    <t>3</t>
  </si>
  <si>
    <t>1,875*0,05 " 5% zborcení</t>
  </si>
  <si>
    <t>14</t>
  </si>
  <si>
    <t>162706111</t>
  </si>
  <si>
    <t>Vodorovné přemístění výkopku bez naložení, avšak se složením zemin schopných zúrodnění, na vzdálenost přes 5000 do 6000 m</t>
  </si>
  <si>
    <t>-983781993</t>
  </si>
  <si>
    <t>https://podminky.urs.cz/item/CS_URS_2024_01/162706111</t>
  </si>
  <si>
    <t>0,1*400 " dovoz nové zeminy k terénním pracím</t>
  </si>
  <si>
    <t>162706119</t>
  </si>
  <si>
    <t>Vodorovné přemístění výkopku bez naložení, avšak se složením zemin schopných zúrodnění, na vzdálenost Příplatek k ceně za každých dalších i započatých 1000 m</t>
  </si>
  <si>
    <t>1520985403</t>
  </si>
  <si>
    <t>https://podminky.urs.cz/item/CS_URS_2024_01/162706119</t>
  </si>
  <si>
    <t>40*45 'Přepočtené koeficientem množství</t>
  </si>
  <si>
    <t>16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</si>
  <si>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</si>
  <si>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</si>
  <si>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175421369</t>
  </si>
  <si>
    <t>https://podminky.urs.cz/item/CS_URS_2024_01/162751117</t>
  </si>
  <si>
    <t>85,41+11,004+49,016+2,5+1,969-8 " odkop+hloubené vykopávky strojně s ručním dočištěním, odečet obsypů</t>
  </si>
  <si>
    <t>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</si>
  <si>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</si>
  <si>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</si>
  <si>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-399322128</t>
  </si>
  <si>
    <t>https://podminky.urs.cz/item/CS_URS_2024_01/162751119</t>
  </si>
  <si>
    <t>141,899*10 'Přepočtené koeficientem množství</t>
  </si>
  <si>
    <t>18</t>
  </si>
  <si>
    <t>167103101</t>
  </si>
  <si>
    <t>Nakládání neulehlého výkopku z hromad zeminy schopné zúrodnění</t>
  </si>
  <si>
    <t>209782668</t>
  </si>
  <si>
    <t>https://podminky.urs.cz/item/CS_URS_2024_01/167103101</t>
  </si>
  <si>
    <t>19</t>
  </si>
  <si>
    <t>M</t>
  </si>
  <si>
    <t>ZEM10364101R</t>
  </si>
  <si>
    <t>zemina pro terénní práce</t>
  </si>
  <si>
    <t>t</t>
  </si>
  <si>
    <t>R- položka</t>
  </si>
  <si>
    <t>8</t>
  </si>
  <si>
    <t>-582100423</t>
  </si>
  <si>
    <t>40*1,6 'Přepočtené koeficientem množství</t>
  </si>
  <si>
    <t>116</t>
  </si>
  <si>
    <t>171201231</t>
  </si>
  <si>
    <t>Poplatek za uložení stavebního odpadu na recyklační skládce (skládkovné) zeminy a kamení zatříděného do Katalogu odpadů pod kódem 17 05 04</t>
  </si>
  <si>
    <t>1819403205</t>
  </si>
  <si>
    <t>https://podminky.urs.cz/item/CS_URS_2024_01/171201231</t>
  </si>
  <si>
    <t>141,899*1,6 'Přepočtené koeficientem množství</t>
  </si>
  <si>
    <t>24</t>
  </si>
  <si>
    <t>174111101</t>
  </si>
  <si>
    <t>Zásyp sypaninou z jakékoliv horniny ručně s uložením výkopku ve vrstvách se zhutněním jam, šachet, rýh nebo kolem objektů v těchto vykopávkách</t>
  </si>
  <si>
    <t>-1265952916</t>
  </si>
  <si>
    <t>https://podminky.urs.cz/item/CS_URS_2024_01/174111101</t>
  </si>
  <si>
    <t>8 " odhad za obrubníky</t>
  </si>
  <si>
    <t>100</t>
  </si>
  <si>
    <t>174211101</t>
  </si>
  <si>
    <t>Zásyp sypaninou z jakékoliv horniny ručně s uložením výkopku ve vrstvách bez zhutnění jam, šachet, rýh nebo kolem objektů v těchto vykopávkách</t>
  </si>
  <si>
    <t>-663538042</t>
  </si>
  <si>
    <t>https://podminky.urs.cz/item/CS_URS_2024_01/174211101</t>
  </si>
  <si>
    <t>1,8*3*0,15" pro trampolínu na dno písek</t>
  </si>
  <si>
    <t>101</t>
  </si>
  <si>
    <t>58331200</t>
  </si>
  <si>
    <t>štěrkopísek netříděný</t>
  </si>
  <si>
    <t>-62937667</t>
  </si>
  <si>
    <t>0,81*1,8 'Přepočtené koeficientem množství</t>
  </si>
  <si>
    <t>26</t>
  </si>
  <si>
    <t>181006111</t>
  </si>
  <si>
    <t>Rozprostření zemin schopných zúrodnění v rovině a ve sklonu do 1:5, tloušťka vrstvy do 0,10 m</t>
  </si>
  <si>
    <t>1181814488</t>
  </si>
  <si>
    <t>https://podminky.urs.cz/item/CS_URS_2024_01/181006111</t>
  </si>
  <si>
    <t>400 "  nová zemina pro terénní práce</t>
  </si>
  <si>
    <t>27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</si>
  <si>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</si>
  <si>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</si>
  <si>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675861015</t>
  </si>
  <si>
    <t>https://podminky.urs.cz/item/CS_URS_2024_01/181111111</t>
  </si>
  <si>
    <t>400+179 " vyrovnávky terénu</t>
  </si>
  <si>
    <t>99</t>
  </si>
  <si>
    <t>181912112</t>
  </si>
  <si>
    <t>Úprava pláně vyrovnáním výškových rozdílů ručně v hornině třídy těžitelnosti I skupiny 3 se zhutněním</t>
  </si>
  <si>
    <t>294711260</t>
  </si>
  <si>
    <t>https://podminky.urs.cz/item/CS_URS_2024_01/181912112</t>
  </si>
  <si>
    <t>193+82,1+400+179 " celá plocha zhutněna pod jednotlivé vrstvy</t>
  </si>
  <si>
    <t>9</t>
  </si>
  <si>
    <t>Ostatní konstrukce a práce, bourání</t>
  </si>
  <si>
    <t>122</t>
  </si>
  <si>
    <t>938908411/R</t>
  </si>
  <si>
    <t>Průběžný úklid a čištění komunikace</t>
  </si>
  <si>
    <t>hod</t>
  </si>
  <si>
    <t>872080317</t>
  </si>
  <si>
    <t>114</t>
  </si>
  <si>
    <t>961044111</t>
  </si>
  <si>
    <t>Bourání základů z betonu prostého</t>
  </si>
  <si>
    <t>1668095633</t>
  </si>
  <si>
    <t>https://podminky.urs.cz/item/CS_URS_2024_01/961044111</t>
  </si>
  <si>
    <t>0,5*0,5*0,3*21+0,6*0,6*0,3 " patky pod stávajícími prvky hřiště ubourat 30cm pod povrch</t>
  </si>
  <si>
    <t>115</t>
  </si>
  <si>
    <t>965082933R</t>
  </si>
  <si>
    <t xml:space="preserve">Odstranění písku z dopadových ploch pl přes 2 m2 </t>
  </si>
  <si>
    <t>-1911894992</t>
  </si>
  <si>
    <t>0,2*(6*9+3,6*2,5)</t>
  </si>
  <si>
    <t>94</t>
  </si>
  <si>
    <t>966001001R</t>
  </si>
  <si>
    <t>Odstraněnístávajících dětských průlezek odřezáním a likvidací hmot na skládku</t>
  </si>
  <si>
    <t>Kč</t>
  </si>
  <si>
    <t>1790076813</t>
  </si>
  <si>
    <t>997</t>
  </si>
  <si>
    <t>Přesun sutě</t>
  </si>
  <si>
    <t>46</t>
  </si>
  <si>
    <t>997221571</t>
  </si>
  <si>
    <t>Vodorovná doprava vybouraných hmot bez naložení, ale se složením a s hrubým urovnáním na vzdálenost do 1 km</t>
  </si>
  <si>
    <t>764871822</t>
  </si>
  <si>
    <t>https://podminky.urs.cz/item/CS_URS_2024_01/997221571</t>
  </si>
  <si>
    <t>47</t>
  </si>
  <si>
    <t>997221579</t>
  </si>
  <si>
    <t>Vodorovná doprava vybouraných hmot bez naložení, ale se složením a s hrubým urovnáním na vzdálenost Příplatek k ceně za každý další započatý 1 km přes 1 km</t>
  </si>
  <si>
    <t>-762449880</t>
  </si>
  <si>
    <t>https://podminky.urs.cz/item/CS_URS_2024_01/997221579</t>
  </si>
  <si>
    <t>27,156*10 'Přepočtené koeficientem množství</t>
  </si>
  <si>
    <t>73</t>
  </si>
  <si>
    <t>997221625</t>
  </si>
  <si>
    <t>Poplatek za uložení stavebního odpadu na skládce (skládkovné) z armovaného betonu zatříděného do Katalogu odpadů pod kódem 17 01 01</t>
  </si>
  <si>
    <t>913761449</t>
  </si>
  <si>
    <t>https://podminky.urs.cz/item/CS_URS_2024_01/997221625</t>
  </si>
  <si>
    <t>6,150+3,366</t>
  </si>
  <si>
    <t>49</t>
  </si>
  <si>
    <t>997221655</t>
  </si>
  <si>
    <t>Poplatek za uložení stavebního odpadu na skládce (skládkovné) zeminy a kamení zatříděného do Katalogu odpadů pod kódem 17 05 04</t>
  </si>
  <si>
    <t>-811408246</t>
  </si>
  <si>
    <t>https://podminky.urs.cz/item/CS_URS_2024_01/997221655</t>
  </si>
  <si>
    <t>27,156-9,516</t>
  </si>
  <si>
    <t>998</t>
  </si>
  <si>
    <t>Přesun hmot</t>
  </si>
  <si>
    <t>67</t>
  </si>
  <si>
    <t>998231311</t>
  </si>
  <si>
    <t>Přesun hmot pro sadovnické a krajinářské úpravy strojně dopravní vzdálenost do 5000 m</t>
  </si>
  <si>
    <t>-1753454502</t>
  </si>
  <si>
    <t>https://podminky.urs.cz/item/CS_URS_2024_01/998231311</t>
  </si>
  <si>
    <t>SO 02 - Stavební práce</t>
  </si>
  <si>
    <t xml:space="preserve">    2 - Zakládání</t>
  </si>
  <si>
    <t xml:space="preserve">    4 - Vodorovné konstrukce</t>
  </si>
  <si>
    <t xml:space="preserve">    5 - Komunikace pozemní</t>
  </si>
  <si>
    <t>Zakládání</t>
  </si>
  <si>
    <t>275313711</t>
  </si>
  <si>
    <t>Základy z betonu prostého patky a bloky z betonu kamenem neprokládaného tř. C 20/25</t>
  </si>
  <si>
    <t>261574846</t>
  </si>
  <si>
    <t>https://podminky.urs.cz/item/CS_URS_2024_01/275313711</t>
  </si>
  <si>
    <t>0,5*0,5*0,9*9 " venkovní učebna</t>
  </si>
  <si>
    <t>0,5*0,5*1*3" plachta</t>
  </si>
  <si>
    <t>2,775*0,05 " 5% prolev</t>
  </si>
  <si>
    <t>102</t>
  </si>
  <si>
    <t>275351121</t>
  </si>
  <si>
    <t>Bednění základů patek zřízení</t>
  </si>
  <si>
    <t>1806081674</t>
  </si>
  <si>
    <t>https://podminky.urs.cz/item/CS_URS_2024_01/275351121</t>
  </si>
  <si>
    <t>"nad kótou -0,30 bednění, zbytek lití přímo do výkopu"</t>
  </si>
  <si>
    <t>0,35*(0,5*2+0,6*2)*9 " venkovní učebna</t>
  </si>
  <si>
    <t>0,35*(0,5*2+0,6*2)*3"plachta</t>
  </si>
  <si>
    <t>103</t>
  </si>
  <si>
    <t>275351122</t>
  </si>
  <si>
    <t>Bednění základů patek odstranění</t>
  </si>
  <si>
    <t>-1049099827</t>
  </si>
  <si>
    <t>https://podminky.urs.cz/item/CS_URS_2024_01/275351122</t>
  </si>
  <si>
    <t>Vodorovné konstrukce</t>
  </si>
  <si>
    <t>451579777</t>
  </si>
  <si>
    <t>Podklad nebo lože pod dlažbu (přídlažbu) Příplatek k cenám za každých dalších i započatých 10 mm tloušťky podkladu nebo lože z kameniva těženého</t>
  </si>
  <si>
    <t>-1338489277</t>
  </si>
  <si>
    <t>https://podminky.urs.cz/item/CS_URS_2024_01/451579777</t>
  </si>
  <si>
    <t>82,1*2 " pod dlažbu celkem 5cm</t>
  </si>
  <si>
    <t>5</t>
  </si>
  <si>
    <t>Komunikace pozemní</t>
  </si>
  <si>
    <t>7</t>
  </si>
  <si>
    <t>564760101R</t>
  </si>
  <si>
    <t>Podklad nebo kryt z kameniva hrubého drceného vel. 0-32 mm s rozprostřením a zhutněním plochy jednotlivě do 100 m2, po zhutnění tl. 200 mm</t>
  </si>
  <si>
    <t>1401508898</t>
  </si>
  <si>
    <t xml:space="preserve">32,5+45+2,3+2,3 " pod dlažby </t>
  </si>
  <si>
    <t>564760104R</t>
  </si>
  <si>
    <t>Podklad nebo kryt z kameniva hrubého drceného vel. 0-32 mm s rozprostřením a zhutněním plochy jednotlivě do 100 m2, po zhutnění tl. 230 mm</t>
  </si>
  <si>
    <t>-327127113</t>
  </si>
  <si>
    <t>80+58 " pod dopadové plochy EPDM tl.5cm</t>
  </si>
  <si>
    <t>564770101R</t>
  </si>
  <si>
    <t>Podklad nebo kryt z kameniva hrubého drceného vel. 0-32 mm s rozprostřením a zhutněním plochy jednotlivě do 100 m2, po zhutnění tl. 250 mm</t>
  </si>
  <si>
    <t>688310273</t>
  </si>
  <si>
    <t>42+13" pod dopadové plochy EPDM tl.3cm</t>
  </si>
  <si>
    <t>10</t>
  </si>
  <si>
    <t>564801111</t>
  </si>
  <si>
    <t>Podklad ze štěrkodrti ŠD s rozprostřením a zhutněním plochy přes 100 m2, po zhutnění tl. 30 mm</t>
  </si>
  <si>
    <t>1231520123</t>
  </si>
  <si>
    <t>https://podminky.urs.cz/item/CS_URS_2024_01/564801111</t>
  </si>
  <si>
    <t>193 " pod dopadové plochy</t>
  </si>
  <si>
    <t>593235112R</t>
  </si>
  <si>
    <t>Dopadová plocha pod průlezkami - Kryt venkovních ploch pro sportoviště a dětská hřiště z recyklované pryže 10mm EPDM-TOP (EPDM granulát+pojivo) + 40mm tlumící vrstva SBR granulát + PU pojivo, plocha 150m2</t>
  </si>
  <si>
    <t>1108838306</t>
  </si>
  <si>
    <t>138 "zadavatel připouští v souladu s § 89 odst. 6 ZZVZ pro plnění zakázky použití rovnocenné náhrady s dodržením požadovaného kvalitativního,</t>
  </si>
  <si>
    <t>0 "technického, tvarového, vizuálního a materiálového řešení</t>
  </si>
  <si>
    <t>593235113R</t>
  </si>
  <si>
    <t>Dopadová plocha pod průlezkami - Kryt venkovních ploch pro sportoviště a dětská hřiště z recyklované pryže 10mm EPDM-TOP (EPDM granulát+pojivo) + 20mm tlumící vrstva SBR granulát + PU pojivo, plocha 55m2</t>
  </si>
  <si>
    <t>478026664</t>
  </si>
  <si>
    <t>55 "zadavatel připouští v souladu s § 89 odst. 6 ZZVZ pro plnění zakázky použití rovnocenné náhrady s dodržením požadovaného kvalitativního,</t>
  </si>
  <si>
    <t>13</t>
  </si>
  <si>
    <t>596811220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</si>
  <si>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do 50 m2</t>
  </si>
  <si>
    <t>-1671861959</t>
  </si>
  <si>
    <t>https://podminky.urs.cz/item/CS_URS_2024_01/596811220</t>
  </si>
  <si>
    <t>32,5+2,3+2,3+45</t>
  </si>
  <si>
    <t>59245601</t>
  </si>
  <si>
    <t>dlažba desková betonová tl 50mm přírodní</t>
  </si>
  <si>
    <t>-157440600</t>
  </si>
  <si>
    <t>596991111R</t>
  </si>
  <si>
    <t>Řezání betonové dlažby tloušťky dlažby do 60 mm-příplatek</t>
  </si>
  <si>
    <t>515638376</t>
  </si>
  <si>
    <t>0,4*5+0,48*6</t>
  </si>
  <si>
    <t>916230001R</t>
  </si>
  <si>
    <t>Obruba ploch pro tělovýchovu z kovové pásoviny tl.5mm D+ M</t>
  </si>
  <si>
    <t>1138960087</t>
  </si>
  <si>
    <t>6,5*2+5*2+1,5*4*2+6*2+7,5*2 " mezi dlažbou a terénem</t>
  </si>
  <si>
    <t>4,5+24+15+10,5+4,5+7,5+15+9 " okolo pryžových dopadových ploch</t>
  </si>
  <si>
    <t>14 " trampolína</t>
  </si>
  <si>
    <t>93</t>
  </si>
  <si>
    <t>916231112</t>
  </si>
  <si>
    <t>Osazení chodníkového obrubníku betonového se zřízením lože, s vyplněním a zatřením spár cementovou maltou ležatého bez boční opěry, do lože z betonu prostého</t>
  </si>
  <si>
    <t>-1875630701</t>
  </si>
  <si>
    <t>https://podminky.urs.cz/item/CS_URS_2024_01/916231112</t>
  </si>
  <si>
    <t>3,05*2+1,4*2 " pod rám trampolíny</t>
  </si>
  <si>
    <t>59217018</t>
  </si>
  <si>
    <t>obrubník betonový chodníkový 1000x80x200mm</t>
  </si>
  <si>
    <t>CS ÚRS 2023 02</t>
  </si>
  <si>
    <t>1589762979</t>
  </si>
  <si>
    <t>8,9*1,02 'Přepočtené koeficientem množství</t>
  </si>
  <si>
    <t>92</t>
  </si>
  <si>
    <t>919726122</t>
  </si>
  <si>
    <t>Geotextilie netkaná pro ochranu, separaci nebo filtraci měrná hmotnost přes 200 do 300 g/m2</t>
  </si>
  <si>
    <t>305696436</t>
  </si>
  <si>
    <t>https://podminky.urs.cz/item/CS_URS_2024_01/919726122</t>
  </si>
  <si>
    <t>193+82,1 " pod skladbu dlažby a dopad.plochy</t>
  </si>
  <si>
    <t>104</t>
  </si>
  <si>
    <t>811883809</t>
  </si>
  <si>
    <t>87</t>
  </si>
  <si>
    <t>998225111</t>
  </si>
  <si>
    <t>Přesun hmot pro komunikace s krytem z kameniva, monolitickým betonovým nebo živičným dopravní vzdálenost do 200 m jakékoliv délky objektu</t>
  </si>
  <si>
    <t>1426521024</t>
  </si>
  <si>
    <t>https://podminky.urs.cz/item/CS_URS_2024_01/998225111</t>
  </si>
  <si>
    <t>190,157-50,797</t>
  </si>
  <si>
    <t>32</t>
  </si>
  <si>
    <t>998229112R</t>
  </si>
  <si>
    <t>Přesun hmot ruční pro pozemní komunikace s naložením a složením na vzdálenost do 50 m, s krytem dlážděným</t>
  </si>
  <si>
    <t>-950262895</t>
  </si>
  <si>
    <t>https://podminky.urs.cz/item/CS_URS_2024_01/998229112R</t>
  </si>
  <si>
    <t>26,324+8,292+8,867+7,29+0,024</t>
  </si>
  <si>
    <t>SO 03 - Mobiliář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</si>
  <si>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Zadavatel připouští v souladu s § 89 odst. 6 ZZVZ pro plnění zakázky použití rovnocenné náhrady s dodržením požadovaného kvalitativního, technického, tvarového, vizuálního a materiálového řešení.</t>
  </si>
  <si>
    <t xml:space="preserve">    3 - Svislé a kompletní konstrukce</t>
  </si>
  <si>
    <t xml:space="preserve">    9 - Ostatní konstrukce a práce</t>
  </si>
  <si>
    <t>Svislé a kompletní konstrukce</t>
  </si>
  <si>
    <t>41</t>
  </si>
  <si>
    <t>310100001R</t>
  </si>
  <si>
    <t>Montáž a dodávka herního prvku Herní věž se skluzavkou,vč.spojovacího materiálu, vč.základových patek a zemních prací, odvozu a uložení zeminy, vč. dopravy a vnitrost.přesunu hmot dle výkresové dokumentace</t>
  </si>
  <si>
    <t>soub</t>
  </si>
  <si>
    <t>-1774704641</t>
  </si>
  <si>
    <t>45</t>
  </si>
  <si>
    <t>310110002R</t>
  </si>
  <si>
    <t>Montáž a dodávka konstrukce nové venkovní učebny 4x6m vč.zástěny a plného zábradlí, dvou jednostranných kreslících tabulí, vč. lepenkové střechy a kovových závětrných lišt, vč.spojovacího materiálu, vč. povrchové úpravy, vč. dopravy a vnitrost.přesunu hmot dle výkresové dokumentace</t>
  </si>
  <si>
    <t>247849103</t>
  </si>
  <si>
    <t>310110003R</t>
  </si>
  <si>
    <t>Montáž a dodávka herního prvku Houpačka, vč.spojovacího materiálu, vč. základových patek a zemních prací, odvozu a uložení zeminy, vč. dopravy a vnitrost.přesunu hmot dle výkresové dokumentace</t>
  </si>
  <si>
    <t>1616085520</t>
  </si>
  <si>
    <t>310110004R</t>
  </si>
  <si>
    <t>Montáž a dodávka herního prvku Dopravní hřiště, vč.spojovacího materiálu, vč. základových patek a zemních prací, odvozu a uložení zeminy, vč. dopravy a vnitrost.přesunu hmot dle výkresové dokumentace</t>
  </si>
  <si>
    <t>-268107363</t>
  </si>
  <si>
    <t>310110006R</t>
  </si>
  <si>
    <t xml:space="preserve">Montáž a dodávka konstrukce se sluneční plachtou 5x6m,vč. povrchové úpravy, vč.spojovacího materiálu,vč. dopravy a vnitrost.přesunu hmot a vč. kreslící tabule 4x1m s dřevěným nosným rámem, dle výkresové dokumentace </t>
  </si>
  <si>
    <t>-1555658103</t>
  </si>
  <si>
    <t>51</t>
  </si>
  <si>
    <t>310110007R</t>
  </si>
  <si>
    <t>Montáž a dodávka konstrukce Slack Line vč.spojovacího materiálu, vč. základových patek a zemních prací, odvozu a uložení zeminy, vč. dopravy a vnitrost.přesunu hmot dle výkresové dokumentace</t>
  </si>
  <si>
    <t>1226404158</t>
  </si>
  <si>
    <t>53</t>
  </si>
  <si>
    <t>310110008R</t>
  </si>
  <si>
    <t>Montáž a dodávka herního prvku Lezecké stěny balvany vč. základových patek a zemních prací, odvozu a uložení zeminy, vč. dopravy a vnitrost.přesunu hmot, dle výkresové dokumentace</t>
  </si>
  <si>
    <t>-1740493477</t>
  </si>
  <si>
    <t>55</t>
  </si>
  <si>
    <t>310110010R</t>
  </si>
  <si>
    <t>Montáž a dodávka dřevěného herního prvku piškvorky vč.spojovacího materiálu, vč. základových patek a zemních prací, odvozu a uložení zeminy, vč. dopravy a vnitrost.přesunu hmot dle výkresové dokumentace</t>
  </si>
  <si>
    <t>-1524561601</t>
  </si>
  <si>
    <t>58</t>
  </si>
  <si>
    <t>310110011R</t>
  </si>
  <si>
    <t>Montáž a dodávka dřevěné naučné tabule pexeso vč.spojovacího materiálu, vč. základových patek a zemních prací, odvozu a uložení zeminy, vč. dopravy a vnitrost.přesunu hmot dle výkresové dokumentace</t>
  </si>
  <si>
    <t>273673872</t>
  </si>
  <si>
    <t>62</t>
  </si>
  <si>
    <t>310110012R</t>
  </si>
  <si>
    <t>Montáž a dodávka trampolíny 3,05x1,83m, vč.spojovacího materiálu, vč. dopravy a vnitrost.přesunu hmot dle výkresové dokumentace</t>
  </si>
  <si>
    <t>848108982</t>
  </si>
  <si>
    <t>Ostatní konstrukce a práce</t>
  </si>
  <si>
    <t>64</t>
  </si>
  <si>
    <t>936110001R</t>
  </si>
  <si>
    <t>2D prvky v dopadové pryžové ploše : Malý twister, krokodýl a terč, vč.režie, dopravy, rozměření, lepení</t>
  </si>
  <si>
    <t>1213513731</t>
  </si>
  <si>
    <t>65</t>
  </si>
  <si>
    <t>936110002R</t>
  </si>
  <si>
    <t xml:space="preserve">Sedací souprava ze smrkových prken, hloubkově ošetřeno ekologickou lazurou, šrouby a matice pozinkovány, vhodné pro venkovní použití, délka 118cm, šířka 90cm, výška 55cm, šířka desky stolu 45cm, tl.prken 2cm, do nového přístřešku a pod stínící plachtu dle výkresové dokumentace, vč.dopravy a vnitrost.přesunu hmot </t>
  </si>
  <si>
    <t>kus</t>
  </si>
  <si>
    <t>-962431933</t>
  </si>
  <si>
    <t>SO 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</si>
  <si>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</si>
  <si>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</si>
  <si>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</si>
  <si>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</si>
  <si>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</si>
  <si>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</si>
  <si>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 xml:space="preserve">    VRN9 - Ostatní náklady</t>
  </si>
  <si>
    <t>Vedlejší rozpočtové náklady</t>
  </si>
  <si>
    <t>VRN1</t>
  </si>
  <si>
    <t>Průzkumné, geodetické a projektové práce</t>
  </si>
  <si>
    <t>010001000</t>
  </si>
  <si>
    <t>1024</t>
  </si>
  <si>
    <t>1826846625</t>
  </si>
  <si>
    <t>https://podminky.urs.cz/item/CS_URS_2023_02/010001000</t>
  </si>
  <si>
    <t>012002000</t>
  </si>
  <si>
    <t>Geodetické práce - zaměření skutečnosti</t>
  </si>
  <si>
    <t>1823206707</t>
  </si>
  <si>
    <t>https://podminky.urs.cz/item/CS_URS_2023_02/012002000</t>
  </si>
  <si>
    <t>013254000</t>
  </si>
  <si>
    <t>Dokumentace skutečného provedení stavby</t>
  </si>
  <si>
    <t>1258220585</t>
  </si>
  <si>
    <t>https://podminky.urs.cz/item/CS_URS_2023_02/013254000</t>
  </si>
  <si>
    <t>VRN3</t>
  </si>
  <si>
    <t>Zařízení staveniště</t>
  </si>
  <si>
    <t>030001000</t>
  </si>
  <si>
    <t>%</t>
  </si>
  <si>
    <t>176083902</t>
  </si>
  <si>
    <t>https://podminky.urs.cz/item/CS_URS_2023_02/030001000</t>
  </si>
  <si>
    <t>033103000</t>
  </si>
  <si>
    <t>Připojení energií</t>
  </si>
  <si>
    <t>-1150820903</t>
  </si>
  <si>
    <t>https://podminky.urs.cz/item/CS_URS_2023_02/033103000</t>
  </si>
  <si>
    <t>6</t>
  </si>
  <si>
    <t>034002000</t>
  </si>
  <si>
    <t>Zabezpečení staveniště</t>
  </si>
  <si>
    <t>276067176</t>
  </si>
  <si>
    <t>https://podminky.urs.cz/item/CS_URS_2023_02/034002000</t>
  </si>
  <si>
    <t>034103000</t>
  </si>
  <si>
    <t>Oplocení staveniště</t>
  </si>
  <si>
    <t>924593217</t>
  </si>
  <si>
    <t>https://podminky.urs.cz/item/CS_URS_2023_02/034103000</t>
  </si>
  <si>
    <t>034503000</t>
  </si>
  <si>
    <t>Informační tabule na staveništi</t>
  </si>
  <si>
    <t>1498526940</t>
  </si>
  <si>
    <t>https://podminky.urs.cz/item/CS_URS_2023_02/034503000</t>
  </si>
  <si>
    <t>039103000</t>
  </si>
  <si>
    <t>Rozebrání, bourání a odvoz zařízení staveniště</t>
  </si>
  <si>
    <t>1139137381</t>
  </si>
  <si>
    <t>https://podminky.urs.cz/item/CS_URS_2023_02/039103000</t>
  </si>
  <si>
    <t>039203000</t>
  </si>
  <si>
    <t>Úprava terénu po zrušení zařízení staveniště</t>
  </si>
  <si>
    <t>-1617206304</t>
  </si>
  <si>
    <t>https://podminky.urs.cz/item/CS_URS_2023_02/039203000</t>
  </si>
  <si>
    <t>VRN4</t>
  </si>
  <si>
    <t>Inženýrská činnost</t>
  </si>
  <si>
    <t>11</t>
  </si>
  <si>
    <t>041002000</t>
  </si>
  <si>
    <t>Dozory</t>
  </si>
  <si>
    <t>1264242189</t>
  </si>
  <si>
    <t>https://podminky.urs.cz/item/CS_URS_2023_02/041002000</t>
  </si>
  <si>
    <t>12</t>
  </si>
  <si>
    <t>043134000</t>
  </si>
  <si>
    <t>Zkoušky zatěžovací</t>
  </si>
  <si>
    <t>ks</t>
  </si>
  <si>
    <t>1623989415</t>
  </si>
  <si>
    <t>https://podminky.urs.cz/item/CS_URS_2023_02/043134000</t>
  </si>
  <si>
    <t>049002000</t>
  </si>
  <si>
    <t>Ostatní inženýrská činnost</t>
  </si>
  <si>
    <t>1082830206</t>
  </si>
  <si>
    <t>https://podminky.urs.cz/item/CS_URS_2023_02/049002000</t>
  </si>
  <si>
    <t>VRN6</t>
  </si>
  <si>
    <t>Územní vlivy</t>
  </si>
  <si>
    <t>060001000</t>
  </si>
  <si>
    <t>1735637509</t>
  </si>
  <si>
    <t>https://podminky.urs.cz/item/CS_URS_2023_02/060001000</t>
  </si>
  <si>
    <t>062002000</t>
  </si>
  <si>
    <t>Ztížené dopravní podmínky</t>
  </si>
  <si>
    <t>409147159</t>
  </si>
  <si>
    <t>https://podminky.urs.cz/item/CS_URS_2023_02/062002000</t>
  </si>
  <si>
    <t>VRN8</t>
  </si>
  <si>
    <t>Přesun stavebních kapacit</t>
  </si>
  <si>
    <t>080001000</t>
  </si>
  <si>
    <t>Další náklady na pracovníky</t>
  </si>
  <si>
    <t>-383209859</t>
  </si>
  <si>
    <t>https://podminky.urs.cz/item/CS_URS_2023_02/080001000</t>
  </si>
  <si>
    <t>081002000</t>
  </si>
  <si>
    <t>Doprava zaměstnanců</t>
  </si>
  <si>
    <t>693740904</t>
  </si>
  <si>
    <t>https://podminky.urs.cz/item/CS_URS_2023_02/081002000</t>
  </si>
  <si>
    <t>VRN9</t>
  </si>
  <si>
    <t>Ostatní náklady</t>
  </si>
  <si>
    <t>090001000</t>
  </si>
  <si>
    <t>200690602</t>
  </si>
  <si>
    <t>https://podminky.urs.cz/item/CS_URS_2023_02/090001000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</si>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</sst>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313" TargetMode="External" /><Relationship Id="rId2" Type="http://schemas.openxmlformats.org/officeDocument/2006/relationships/hyperlink" Target="https://podminky.urs.cz/item/CS_URS_2024_01/113202111" TargetMode="External" /><Relationship Id="rId3" Type="http://schemas.openxmlformats.org/officeDocument/2006/relationships/hyperlink" Target="https://podminky.urs.cz/item/CS_URS_2024_01/121112003" TargetMode="External" /><Relationship Id="rId4" Type="http://schemas.openxmlformats.org/officeDocument/2006/relationships/hyperlink" Target="https://podminky.urs.cz/item/CS_URS_2024_01/121151103" TargetMode="External" /><Relationship Id="rId5" Type="http://schemas.openxmlformats.org/officeDocument/2006/relationships/hyperlink" Target="https://podminky.urs.cz/item/CS_URS_2024_01/131213701" TargetMode="External" /><Relationship Id="rId6" Type="http://schemas.openxmlformats.org/officeDocument/2006/relationships/hyperlink" Target="https://podminky.urs.cz/item/CS_URS_2024_01/131251103" TargetMode="External" /><Relationship Id="rId7" Type="http://schemas.openxmlformats.org/officeDocument/2006/relationships/hyperlink" Target="https://podminky.urs.cz/item/CS_URS_2024_01/132212331" TargetMode="External" /><Relationship Id="rId8" Type="http://schemas.openxmlformats.org/officeDocument/2006/relationships/hyperlink" Target="https://podminky.urs.cz/item/CS_URS_2024_01/132251251" TargetMode="External" /><Relationship Id="rId9" Type="http://schemas.openxmlformats.org/officeDocument/2006/relationships/hyperlink" Target="https://podminky.urs.cz/item/CS_URS_2024_01/133312811" TargetMode="External" /><Relationship Id="rId10" Type="http://schemas.openxmlformats.org/officeDocument/2006/relationships/hyperlink" Target="https://podminky.urs.cz/item/CS_URS_2024_01/162706111" TargetMode="External" /><Relationship Id="rId11" Type="http://schemas.openxmlformats.org/officeDocument/2006/relationships/hyperlink" Target="https://podminky.urs.cz/item/CS_URS_2024_01/162706119" TargetMode="External" /><Relationship Id="rId12" Type="http://schemas.openxmlformats.org/officeDocument/2006/relationships/hyperlink" Target="https://podminky.urs.cz/item/CS_URS_2024_01/162751117" TargetMode="External" /><Relationship Id="rId13" Type="http://schemas.openxmlformats.org/officeDocument/2006/relationships/hyperlink" Target="https://podminky.urs.cz/item/CS_URS_2024_01/162751119" TargetMode="External" /><Relationship Id="rId14" Type="http://schemas.openxmlformats.org/officeDocument/2006/relationships/hyperlink" Target="https://podminky.urs.cz/item/CS_URS_2024_01/167103101" TargetMode="External" /><Relationship Id="rId15" Type="http://schemas.openxmlformats.org/officeDocument/2006/relationships/hyperlink" Target="https://podminky.urs.cz/item/CS_URS_2024_01/171201231" TargetMode="External" /><Relationship Id="rId16" Type="http://schemas.openxmlformats.org/officeDocument/2006/relationships/hyperlink" Target="https://podminky.urs.cz/item/CS_URS_2024_01/174111101" TargetMode="External" /><Relationship Id="rId17" Type="http://schemas.openxmlformats.org/officeDocument/2006/relationships/hyperlink" Target="https://podminky.urs.cz/item/CS_URS_2024_01/174211101" TargetMode="External" /><Relationship Id="rId18" Type="http://schemas.openxmlformats.org/officeDocument/2006/relationships/hyperlink" Target="https://podminky.urs.cz/item/CS_URS_2024_01/181006111" TargetMode="External" /><Relationship Id="rId19" Type="http://schemas.openxmlformats.org/officeDocument/2006/relationships/hyperlink" Target="https://podminky.urs.cz/item/CS_URS_2024_01/181111111" TargetMode="External" /><Relationship Id="rId20" Type="http://schemas.openxmlformats.org/officeDocument/2006/relationships/hyperlink" Target="https://podminky.urs.cz/item/CS_URS_2024_01/181912112" TargetMode="External" /><Relationship Id="rId21" Type="http://schemas.openxmlformats.org/officeDocument/2006/relationships/hyperlink" Target="https://podminky.urs.cz/item/CS_URS_2024_01/961044111" TargetMode="External" /><Relationship Id="rId22" Type="http://schemas.openxmlformats.org/officeDocument/2006/relationships/hyperlink" Target="https://podminky.urs.cz/item/CS_URS_2024_01/997221571" TargetMode="External" /><Relationship Id="rId23" Type="http://schemas.openxmlformats.org/officeDocument/2006/relationships/hyperlink" Target="https://podminky.urs.cz/item/CS_URS_2024_01/997221579" TargetMode="External" /><Relationship Id="rId24" Type="http://schemas.openxmlformats.org/officeDocument/2006/relationships/hyperlink" Target="https://podminky.urs.cz/item/CS_URS_2024_01/997221625" TargetMode="External" /><Relationship Id="rId25" Type="http://schemas.openxmlformats.org/officeDocument/2006/relationships/hyperlink" Target="https://podminky.urs.cz/item/CS_URS_2024_01/997221655" TargetMode="External" /><Relationship Id="rId26" Type="http://schemas.openxmlformats.org/officeDocument/2006/relationships/hyperlink" Target="https://podminky.urs.cz/item/CS_URS_2024_01/998231311" TargetMode="External" /><Relationship Id="rId2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75313711" TargetMode="External" /><Relationship Id="rId2" Type="http://schemas.openxmlformats.org/officeDocument/2006/relationships/hyperlink" Target="https://podminky.urs.cz/item/CS_URS_2024_01/275351121" TargetMode="External" /><Relationship Id="rId3" Type="http://schemas.openxmlformats.org/officeDocument/2006/relationships/hyperlink" Target="https://podminky.urs.cz/item/CS_URS_2024_01/275351122" TargetMode="External" /><Relationship Id="rId4" Type="http://schemas.openxmlformats.org/officeDocument/2006/relationships/hyperlink" Target="https://podminky.urs.cz/item/CS_URS_2024_01/451579777" TargetMode="External" /><Relationship Id="rId5" Type="http://schemas.openxmlformats.org/officeDocument/2006/relationships/hyperlink" Target="https://podminky.urs.cz/item/CS_URS_2024_01/564801111" TargetMode="External" /><Relationship Id="rId6" Type="http://schemas.openxmlformats.org/officeDocument/2006/relationships/hyperlink" Target="https://podminky.urs.cz/item/CS_URS_2024_01/596811220" TargetMode="External" /><Relationship Id="rId7" Type="http://schemas.openxmlformats.org/officeDocument/2006/relationships/hyperlink" Target="https://podminky.urs.cz/item/CS_URS_2024_01/916231112" TargetMode="External" /><Relationship Id="rId8" Type="http://schemas.openxmlformats.org/officeDocument/2006/relationships/hyperlink" Target="https://podminky.urs.cz/item/CS_URS_2024_01/919726122" TargetMode="External" /><Relationship Id="rId9" Type="http://schemas.openxmlformats.org/officeDocument/2006/relationships/hyperlink" Target="https://podminky.urs.cz/item/CS_URS_2024_01/998225111" TargetMode="External" /><Relationship Id="rId10" Type="http://schemas.openxmlformats.org/officeDocument/2006/relationships/hyperlink" Target="https://podminky.urs.cz/item/CS_URS_2024_01/998229112R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0001000" TargetMode="External" /><Relationship Id="rId2" Type="http://schemas.openxmlformats.org/officeDocument/2006/relationships/hyperlink" Target="https://podminky.urs.cz/item/CS_URS_2023_02/012002000" TargetMode="External" /><Relationship Id="rId3" Type="http://schemas.openxmlformats.org/officeDocument/2006/relationships/hyperlink" Target="https://podminky.urs.cz/item/CS_URS_2023_02/013254000" TargetMode="External" /><Relationship Id="rId4" Type="http://schemas.openxmlformats.org/officeDocument/2006/relationships/hyperlink" Target="https://podminky.urs.cz/item/CS_URS_2023_02/030001000" TargetMode="External" /><Relationship Id="rId5" Type="http://schemas.openxmlformats.org/officeDocument/2006/relationships/hyperlink" Target="https://podminky.urs.cz/item/CS_URS_2023_02/033103000" TargetMode="External" /><Relationship Id="rId6" Type="http://schemas.openxmlformats.org/officeDocument/2006/relationships/hyperlink" Target="https://podminky.urs.cz/item/CS_URS_2023_02/034002000" TargetMode="External" /><Relationship Id="rId7" Type="http://schemas.openxmlformats.org/officeDocument/2006/relationships/hyperlink" Target="https://podminky.urs.cz/item/CS_URS_2023_02/034103000" TargetMode="External" /><Relationship Id="rId8" Type="http://schemas.openxmlformats.org/officeDocument/2006/relationships/hyperlink" Target="https://podminky.urs.cz/item/CS_URS_2023_02/034503000" TargetMode="External" /><Relationship Id="rId9" Type="http://schemas.openxmlformats.org/officeDocument/2006/relationships/hyperlink" Target="https://podminky.urs.cz/item/CS_URS_2023_02/039103000" TargetMode="External" /><Relationship Id="rId10" Type="http://schemas.openxmlformats.org/officeDocument/2006/relationships/hyperlink" Target="https://podminky.urs.cz/item/CS_URS_2023_02/039203000" TargetMode="External" /><Relationship Id="rId11" Type="http://schemas.openxmlformats.org/officeDocument/2006/relationships/hyperlink" Target="https://podminky.urs.cz/item/CS_URS_2023_02/041002000" TargetMode="External" /><Relationship Id="rId12" Type="http://schemas.openxmlformats.org/officeDocument/2006/relationships/hyperlink" Target="https://podminky.urs.cz/item/CS_URS_2023_02/043134000" TargetMode="External" /><Relationship Id="rId13" Type="http://schemas.openxmlformats.org/officeDocument/2006/relationships/hyperlink" Target="https://podminky.urs.cz/item/CS_URS_2023_02/049002000" TargetMode="External" /><Relationship Id="rId14" Type="http://schemas.openxmlformats.org/officeDocument/2006/relationships/hyperlink" Target="https://podminky.urs.cz/item/CS_URS_2023_02/060001000" TargetMode="External" /><Relationship Id="rId15" Type="http://schemas.openxmlformats.org/officeDocument/2006/relationships/hyperlink" Target="https://podminky.urs.cz/item/CS_URS_2023_02/062002000" TargetMode="External" /><Relationship Id="rId16" Type="http://schemas.openxmlformats.org/officeDocument/2006/relationships/hyperlink" Target="https://podminky.urs.cz/item/CS_URS_2023_02/080001000" TargetMode="External" /><Relationship Id="rId17" Type="http://schemas.openxmlformats.org/officeDocument/2006/relationships/hyperlink" Target="https://podminky.urs.cz/item/CS_URS_2023_02/081002000" TargetMode="External" /><Relationship Id="rId18" Type="http://schemas.openxmlformats.org/officeDocument/2006/relationships/hyperlink" Target="https://podminky.urs.cz/item/CS_URS_2023_02/090001000" TargetMode="External" /><Relationship Id="rId1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27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29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31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5"/>
      <c r="AM14" s="25"/>
      <c r="AN14" s="37" t="s">
        <v>31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33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29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35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29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41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42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43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44</v>
      </c>
      <c r="E29" s="50"/>
      <c r="F29" s="35" t="s">
        <v>45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46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47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48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49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51</v>
      </c>
      <c r="U35" s="57"/>
      <c r="V35" s="57"/>
      <c r="W35" s="57"/>
      <c r="X35" s="59" t="s">
        <v>52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00024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Dodávka zařízení komunitního centra - Základní škola, Trutnov, R.Frimla 816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Trutnov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30. 1. 2024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Základní škola, Trutnov, R.Frimla 816, 541 01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32</v>
      </c>
      <c r="AJ49" s="43"/>
      <c r="AK49" s="43"/>
      <c r="AL49" s="43"/>
      <c r="AM49" s="76" t="str">
        <f>IF(E17="","",E17)</f>
        <v>RSU s.r.o. Voletinská 252, 541 03 Trutnov - Poříčí</v>
      </c>
      <c r="AN49" s="67"/>
      <c r="AO49" s="67"/>
      <c r="AP49" s="67"/>
      <c r="AQ49" s="43"/>
      <c r="AR49" s="47"/>
      <c r="AS49" s="77" t="s">
        <v>54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25.65" customHeight="1">
      <c r="A50" s="41"/>
      <c r="B50" s="42"/>
      <c r="C50" s="35" t="s">
        <v>30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36</v>
      </c>
      <c r="AJ50" s="43"/>
      <c r="AK50" s="43"/>
      <c r="AL50" s="43"/>
      <c r="AM50" s="76" t="str">
        <f>IF(E20="","",E20)</f>
        <v>Ing.Miloš Kotrbanec, RSU s.r.o. Trutnov - Poříčí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55</v>
      </c>
      <c r="D52" s="90"/>
      <c r="E52" s="90"/>
      <c r="F52" s="90"/>
      <c r="G52" s="90"/>
      <c r="H52" s="91"/>
      <c r="I52" s="92" t="s">
        <v>56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57</v>
      </c>
      <c r="AH52" s="90"/>
      <c r="AI52" s="90"/>
      <c r="AJ52" s="90"/>
      <c r="AK52" s="90"/>
      <c r="AL52" s="90"/>
      <c r="AM52" s="90"/>
      <c r="AN52" s="92" t="s">
        <v>58</v>
      </c>
      <c r="AO52" s="90"/>
      <c r="AP52" s="90"/>
      <c r="AQ52" s="94" t="s">
        <v>59</v>
      </c>
      <c r="AR52" s="47"/>
      <c r="AS52" s="95" t="s">
        <v>60</v>
      </c>
      <c r="AT52" s="96" t="s">
        <v>61</v>
      </c>
      <c r="AU52" s="96" t="s">
        <v>62</v>
      </c>
      <c r="AV52" s="96" t="s">
        <v>63</v>
      </c>
      <c r="AW52" s="96" t="s">
        <v>64</v>
      </c>
      <c r="AX52" s="96" t="s">
        <v>65</v>
      </c>
      <c r="AY52" s="96" t="s">
        <v>66</v>
      </c>
      <c r="AZ52" s="96" t="s">
        <v>67</v>
      </c>
      <c r="BA52" s="96" t="s">
        <v>68</v>
      </c>
      <c r="BB52" s="96" t="s">
        <v>69</v>
      </c>
      <c r="BC52" s="96" t="s">
        <v>70</v>
      </c>
      <c r="BD52" s="97" t="s">
        <v>71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72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ROUND(SUM(AG55:AG58),2)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ROUND(SUM(AS55:AS58),2)</f>
        <v>0</v>
      </c>
      <c r="AT54" s="109">
        <f>ROUND(SUM(AV54:AW54),2)</f>
        <v>0</v>
      </c>
      <c r="AU54" s="110">
        <f>ROUND(SUM(AU55:AU58),5)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ROUND(SUM(AZ55:AZ58),2)</f>
        <v>0</v>
      </c>
      <c r="BA54" s="109">
        <f>ROUND(SUM(BA55:BA58),2)</f>
        <v>0</v>
      </c>
      <c r="BB54" s="109">
        <f>ROUND(SUM(BB55:BB58),2)</f>
        <v>0</v>
      </c>
      <c r="BC54" s="109">
        <f>ROUND(SUM(BC55:BC58),2)</f>
        <v>0</v>
      </c>
      <c r="BD54" s="111">
        <f>ROUND(SUM(BD55:BD58),2)</f>
        <v>0</v>
      </c>
      <c r="BE54" s="6"/>
      <c r="BS54" s="112" t="s">
        <v>73</v>
      </c>
      <c r="BT54" s="112" t="s">
        <v>74</v>
      </c>
      <c r="BU54" s="113" t="s">
        <v>75</v>
      </c>
      <c r="BV54" s="112" t="s">
        <v>76</v>
      </c>
      <c r="BW54" s="112" t="s">
        <v>5</v>
      </c>
      <c r="BX54" s="112" t="s">
        <v>77</v>
      </c>
      <c r="CL54" s="112" t="s">
        <v>19</v>
      </c>
    </row>
    <row r="55" spans="1:91" s="7" customFormat="1" ht="16.5" customHeight="1">
      <c r="A55" s="114" t="s">
        <v>78</v>
      </c>
      <c r="B55" s="115"/>
      <c r="C55" s="116"/>
      <c r="D55" s="117" t="s">
        <v>79</v>
      </c>
      <c r="E55" s="117"/>
      <c r="F55" s="117"/>
      <c r="G55" s="117"/>
      <c r="H55" s="117"/>
      <c r="I55" s="118"/>
      <c r="J55" s="117" t="s">
        <v>80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01 - Terénní úpravy, z...'!J30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81</v>
      </c>
      <c r="AR55" s="121"/>
      <c r="AS55" s="122">
        <v>0</v>
      </c>
      <c r="AT55" s="123">
        <f>ROUND(SUM(AV55:AW55),2)</f>
        <v>0</v>
      </c>
      <c r="AU55" s="124">
        <f>'SO 01 - Terénní úpravy, z...'!P84</f>
        <v>0</v>
      </c>
      <c r="AV55" s="123">
        <f>'SO 01 - Terénní úpravy, z...'!J33</f>
        <v>0</v>
      </c>
      <c r="AW55" s="123">
        <f>'SO 01 - Terénní úpravy, z...'!J34</f>
        <v>0</v>
      </c>
      <c r="AX55" s="123">
        <f>'SO 01 - Terénní úpravy, z...'!J35</f>
        <v>0</v>
      </c>
      <c r="AY55" s="123">
        <f>'SO 01 - Terénní úpravy, z...'!J36</f>
        <v>0</v>
      </c>
      <c r="AZ55" s="123">
        <f>'SO 01 - Terénní úpravy, z...'!F33</f>
        <v>0</v>
      </c>
      <c r="BA55" s="123">
        <f>'SO 01 - Terénní úpravy, z...'!F34</f>
        <v>0</v>
      </c>
      <c r="BB55" s="123">
        <f>'SO 01 - Terénní úpravy, z...'!F35</f>
        <v>0</v>
      </c>
      <c r="BC55" s="123">
        <f>'SO 01 - Terénní úpravy, z...'!F36</f>
        <v>0</v>
      </c>
      <c r="BD55" s="125">
        <f>'SO 01 - Terénní úpravy, z...'!F37</f>
        <v>0</v>
      </c>
      <c r="BE55" s="7"/>
      <c r="BT55" s="126" t="s">
        <v>82</v>
      </c>
      <c r="BV55" s="126" t="s">
        <v>76</v>
      </c>
      <c r="BW55" s="126" t="s">
        <v>83</v>
      </c>
      <c r="BX55" s="126" t="s">
        <v>5</v>
      </c>
      <c r="CL55" s="126" t="s">
        <v>19</v>
      </c>
      <c r="CM55" s="126" t="s">
        <v>84</v>
      </c>
    </row>
    <row r="56" spans="1:91" s="7" customFormat="1" ht="16.5" customHeight="1">
      <c r="A56" s="114" t="s">
        <v>78</v>
      </c>
      <c r="B56" s="115"/>
      <c r="C56" s="116"/>
      <c r="D56" s="117" t="s">
        <v>85</v>
      </c>
      <c r="E56" s="117"/>
      <c r="F56" s="117"/>
      <c r="G56" s="117"/>
      <c r="H56" s="117"/>
      <c r="I56" s="118"/>
      <c r="J56" s="117" t="s">
        <v>86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'SO 02 - Stavební práce'!J30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81</v>
      </c>
      <c r="AR56" s="121"/>
      <c r="AS56" s="122">
        <v>0</v>
      </c>
      <c r="AT56" s="123">
        <f>ROUND(SUM(AV56:AW56),2)</f>
        <v>0</v>
      </c>
      <c r="AU56" s="124">
        <f>'SO 02 - Stavební práce'!P85</f>
        <v>0</v>
      </c>
      <c r="AV56" s="123">
        <f>'SO 02 - Stavební práce'!J33</f>
        <v>0</v>
      </c>
      <c r="AW56" s="123">
        <f>'SO 02 - Stavební práce'!J34</f>
        <v>0</v>
      </c>
      <c r="AX56" s="123">
        <f>'SO 02 - Stavební práce'!J35</f>
        <v>0</v>
      </c>
      <c r="AY56" s="123">
        <f>'SO 02 - Stavební práce'!J36</f>
        <v>0</v>
      </c>
      <c r="AZ56" s="123">
        <f>'SO 02 - Stavební práce'!F33</f>
        <v>0</v>
      </c>
      <c r="BA56" s="123">
        <f>'SO 02 - Stavební práce'!F34</f>
        <v>0</v>
      </c>
      <c r="BB56" s="123">
        <f>'SO 02 - Stavební práce'!F35</f>
        <v>0</v>
      </c>
      <c r="BC56" s="123">
        <f>'SO 02 - Stavební práce'!F36</f>
        <v>0</v>
      </c>
      <c r="BD56" s="125">
        <f>'SO 02 - Stavební práce'!F37</f>
        <v>0</v>
      </c>
      <c r="BE56" s="7"/>
      <c r="BT56" s="126" t="s">
        <v>82</v>
      </c>
      <c r="BV56" s="126" t="s">
        <v>76</v>
      </c>
      <c r="BW56" s="126" t="s">
        <v>87</v>
      </c>
      <c r="BX56" s="126" t="s">
        <v>5</v>
      </c>
      <c r="CL56" s="126" t="s">
        <v>19</v>
      </c>
      <c r="CM56" s="126" t="s">
        <v>84</v>
      </c>
    </row>
    <row r="57" spans="1:91" s="7" customFormat="1" ht="16.5" customHeight="1">
      <c r="A57" s="114" t="s">
        <v>78</v>
      </c>
      <c r="B57" s="115"/>
      <c r="C57" s="116"/>
      <c r="D57" s="117" t="s">
        <v>88</v>
      </c>
      <c r="E57" s="117"/>
      <c r="F57" s="117"/>
      <c r="G57" s="117"/>
      <c r="H57" s="117"/>
      <c r="I57" s="118"/>
      <c r="J57" s="117" t="s">
        <v>89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03 - Mobiliář'!J30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81</v>
      </c>
      <c r="AR57" s="121"/>
      <c r="AS57" s="122">
        <v>0</v>
      </c>
      <c r="AT57" s="123">
        <f>ROUND(SUM(AV57:AW57),2)</f>
        <v>0</v>
      </c>
      <c r="AU57" s="124">
        <f>'SO 03 - Mobiliář'!P82</f>
        <v>0</v>
      </c>
      <c r="AV57" s="123">
        <f>'SO 03 - Mobiliář'!J33</f>
        <v>0</v>
      </c>
      <c r="AW57" s="123">
        <f>'SO 03 - Mobiliář'!J34</f>
        <v>0</v>
      </c>
      <c r="AX57" s="123">
        <f>'SO 03 - Mobiliář'!J35</f>
        <v>0</v>
      </c>
      <c r="AY57" s="123">
        <f>'SO 03 - Mobiliář'!J36</f>
        <v>0</v>
      </c>
      <c r="AZ57" s="123">
        <f>'SO 03 - Mobiliář'!F33</f>
        <v>0</v>
      </c>
      <c r="BA57" s="123">
        <f>'SO 03 - Mobiliář'!F34</f>
        <v>0</v>
      </c>
      <c r="BB57" s="123">
        <f>'SO 03 - Mobiliář'!F35</f>
        <v>0</v>
      </c>
      <c r="BC57" s="123">
        <f>'SO 03 - Mobiliář'!F36</f>
        <v>0</v>
      </c>
      <c r="BD57" s="125">
        <f>'SO 03 - Mobiliář'!F37</f>
        <v>0</v>
      </c>
      <c r="BE57" s="7"/>
      <c r="BT57" s="126" t="s">
        <v>82</v>
      </c>
      <c r="BV57" s="126" t="s">
        <v>76</v>
      </c>
      <c r="BW57" s="126" t="s">
        <v>90</v>
      </c>
      <c r="BX57" s="126" t="s">
        <v>5</v>
      </c>
      <c r="CL57" s="126" t="s">
        <v>19</v>
      </c>
      <c r="CM57" s="126" t="s">
        <v>84</v>
      </c>
    </row>
    <row r="58" spans="1:91" s="7" customFormat="1" ht="16.5" customHeight="1">
      <c r="A58" s="114" t="s">
        <v>78</v>
      </c>
      <c r="B58" s="115"/>
      <c r="C58" s="116"/>
      <c r="D58" s="117" t="s">
        <v>91</v>
      </c>
      <c r="E58" s="117"/>
      <c r="F58" s="117"/>
      <c r="G58" s="117"/>
      <c r="H58" s="117"/>
      <c r="I58" s="118"/>
      <c r="J58" s="117" t="s">
        <v>92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 05 - VRN'!J30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81</v>
      </c>
      <c r="AR58" s="121"/>
      <c r="AS58" s="127">
        <v>0</v>
      </c>
      <c r="AT58" s="128">
        <f>ROUND(SUM(AV58:AW58),2)</f>
        <v>0</v>
      </c>
      <c r="AU58" s="129">
        <f>'SO 05 - VRN'!P86</f>
        <v>0</v>
      </c>
      <c r="AV58" s="128">
        <f>'SO 05 - VRN'!J33</f>
        <v>0</v>
      </c>
      <c r="AW58" s="128">
        <f>'SO 05 - VRN'!J34</f>
        <v>0</v>
      </c>
      <c r="AX58" s="128">
        <f>'SO 05 - VRN'!J35</f>
        <v>0</v>
      </c>
      <c r="AY58" s="128">
        <f>'SO 05 - VRN'!J36</f>
        <v>0</v>
      </c>
      <c r="AZ58" s="128">
        <f>'SO 05 - VRN'!F33</f>
        <v>0</v>
      </c>
      <c r="BA58" s="128">
        <f>'SO 05 - VRN'!F34</f>
        <v>0</v>
      </c>
      <c r="BB58" s="128">
        <f>'SO 05 - VRN'!F35</f>
        <v>0</v>
      </c>
      <c r="BC58" s="128">
        <f>'SO 05 - VRN'!F36</f>
        <v>0</v>
      </c>
      <c r="BD58" s="130">
        <f>'SO 05 - VRN'!F37</f>
        <v>0</v>
      </c>
      <c r="BE58" s="7"/>
      <c r="BT58" s="126" t="s">
        <v>82</v>
      </c>
      <c r="BV58" s="126" t="s">
        <v>76</v>
      </c>
      <c r="BW58" s="126" t="s">
        <v>93</v>
      </c>
      <c r="BX58" s="126" t="s">
        <v>5</v>
      </c>
      <c r="CL58" s="126" t="s">
        <v>19</v>
      </c>
      <c r="CM58" s="126" t="s">
        <v>84</v>
      </c>
    </row>
    <row r="59" spans="1:57" s="2" customFormat="1" ht="30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s="2" customFormat="1" ht="6.95" customHeight="1">
      <c r="A60" s="4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Terénní úpravy, z...'!C2" display="/"/>
    <hyperlink ref="A56" location="'SO 02 - Stavební práce'!C2" display="/"/>
    <hyperlink ref="A57" location="'SO 03 - Mobiliář'!C2" display="/"/>
    <hyperlink ref="A58" location="'SO 05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Dodávka zařízení komunitního centra - Základní škola, Trutnov, R.Frimla 816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ROUND((SUM(BE84:BE181)),2)</f>
        <v>0</v>
      </c>
      <c r="G33" s="41"/>
      <c r="H33" s="41"/>
      <c r="I33" s="151">
        <v>0.21</v>
      </c>
      <c r="J33" s="150">
        <f>ROUND(((SUM(BE84:BE181))*I33),2)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ROUND((SUM(BF84:BF181)),2)</f>
        <v>0</v>
      </c>
      <c r="G34" s="41"/>
      <c r="H34" s="41"/>
      <c r="I34" s="151">
        <v>0.15</v>
      </c>
      <c r="J34" s="150">
        <f>ROUND(((SUM(BF84:BF181))*I34),2)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ROUND((SUM(BG84:BG181)),2)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ROUND((SUM(BH84:BH181)),2)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ROUND((SUM(BI84:BI181)),2)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97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Dodávka zařízení komunitního centra - Základní škola, Trutnov, R.Frimla 816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01 - Terénní úpravy, zemní práce, bourání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Trutnov, R.Frimla 816, 541 01</v>
      </c>
      <c r="G54" s="43"/>
      <c r="H54" s="43"/>
      <c r="I54" s="35" t="s">
        <v>32</v>
      </c>
      <c r="J54" s="39" t="str">
        <f>E21</f>
        <v>RSU s.r.o. Voletinská 252, 541 03 Trutnov - 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 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98</v>
      </c>
      <c r="D57" s="165"/>
      <c r="E57" s="165"/>
      <c r="F57" s="165"/>
      <c r="G57" s="165"/>
      <c r="H57" s="165"/>
      <c r="I57" s="165"/>
      <c r="J57" s="166" t="s">
        <v>99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100</v>
      </c>
    </row>
    <row r="60" spans="1:31" s="9" customFormat="1" ht="24.95" customHeight="1">
      <c r="A60" s="9"/>
      <c r="B60" s="168"/>
      <c r="C60" s="169"/>
      <c r="D60" s="170" t="s">
        <v>101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102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103</v>
      </c>
      <c r="E62" s="177"/>
      <c r="F62" s="177"/>
      <c r="G62" s="177"/>
      <c r="H62" s="177"/>
      <c r="I62" s="177"/>
      <c r="J62" s="178">
        <f>J159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104</v>
      </c>
      <c r="E63" s="177"/>
      <c r="F63" s="177"/>
      <c r="G63" s="177"/>
      <c r="H63" s="177"/>
      <c r="I63" s="177"/>
      <c r="J63" s="178">
        <f>J167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105</v>
      </c>
      <c r="E64" s="177"/>
      <c r="F64" s="177"/>
      <c r="G64" s="177"/>
      <c r="H64" s="177"/>
      <c r="I64" s="177"/>
      <c r="J64" s="178">
        <f>J179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106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Dodávka zařízení komunitního centra - Základní škola, Trutnov, R.Frimla 816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95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SO 01 - Terénní úpravy, zemní práce, bourání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>Trutnov</v>
      </c>
      <c r="G78" s="43"/>
      <c r="H78" s="43"/>
      <c r="I78" s="35" t="s">
        <v>23</v>
      </c>
      <c r="J78" s="75" t="str">
        <f>IF(J12="","",J12)</f>
        <v>30. 1. 2024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40.05" customHeight="1">
      <c r="A80" s="41"/>
      <c r="B80" s="42"/>
      <c r="C80" s="35" t="s">
        <v>25</v>
      </c>
      <c r="D80" s="43"/>
      <c r="E80" s="43"/>
      <c r="F80" s="30" t="str">
        <f>E15</f>
        <v>Základní škola, Trutnov, R.Frimla 816, 541 01</v>
      </c>
      <c r="G80" s="43"/>
      <c r="H80" s="43"/>
      <c r="I80" s="35" t="s">
        <v>32</v>
      </c>
      <c r="J80" s="39" t="str">
        <f>E21</f>
        <v>RSU s.r.o. Voletinská 252, 541 03 Trutnov - Poříčí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40.05" customHeight="1">
      <c r="A81" s="41"/>
      <c r="B81" s="42"/>
      <c r="C81" s="35" t="s">
        <v>30</v>
      </c>
      <c r="D81" s="43"/>
      <c r="E81" s="43"/>
      <c r="F81" s="30" t="str">
        <f>IF(E18="","",E18)</f>
        <v>Vyplň údaj</v>
      </c>
      <c r="G81" s="43"/>
      <c r="H81" s="43"/>
      <c r="I81" s="35" t="s">
        <v>36</v>
      </c>
      <c r="J81" s="39" t="str">
        <f>E24</f>
        <v>Ing.Miloš Kotrbanec, RSU s.r.o. Trutnov - Poříčí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107</v>
      </c>
      <c r="D83" s="183" t="s">
        <v>59</v>
      </c>
      <c r="E83" s="183" t="s">
        <v>55</v>
      </c>
      <c r="F83" s="183" t="s">
        <v>56</v>
      </c>
      <c r="G83" s="183" t="s">
        <v>108</v>
      </c>
      <c r="H83" s="183" t="s">
        <v>109</v>
      </c>
      <c r="I83" s="183" t="s">
        <v>110</v>
      </c>
      <c r="J83" s="183" t="s">
        <v>99</v>
      </c>
      <c r="K83" s="184" t="s">
        <v>111</v>
      </c>
      <c r="L83" s="185"/>
      <c r="M83" s="95" t="s">
        <v>19</v>
      </c>
      <c r="N83" s="96" t="s">
        <v>44</v>
      </c>
      <c r="O83" s="96" t="s">
        <v>112</v>
      </c>
      <c r="P83" s="96" t="s">
        <v>113</v>
      </c>
      <c r="Q83" s="96" t="s">
        <v>114</v>
      </c>
      <c r="R83" s="96" t="s">
        <v>115</v>
      </c>
      <c r="S83" s="96" t="s">
        <v>116</v>
      </c>
      <c r="T83" s="97" t="s">
        <v>117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118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65.458</v>
      </c>
      <c r="S84" s="99"/>
      <c r="T84" s="189">
        <f>T85</f>
        <v>27.155999999999995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73</v>
      </c>
      <c r="AU84" s="20" t="s">
        <v>100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73</v>
      </c>
      <c r="E85" s="194" t="s">
        <v>119</v>
      </c>
      <c r="F85" s="194" t="s">
        <v>120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P86+P159+P167+P179</f>
        <v>0</v>
      </c>
      <c r="Q85" s="199"/>
      <c r="R85" s="200">
        <f>R86+R159+R167+R179</f>
        <v>65.458</v>
      </c>
      <c r="S85" s="199"/>
      <c r="T85" s="201">
        <f>T86+T159+T167+T179</f>
        <v>27.155999999999995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82</v>
      </c>
      <c r="AT85" s="203" t="s">
        <v>73</v>
      </c>
      <c r="AU85" s="203" t="s">
        <v>74</v>
      </c>
      <c r="AY85" s="202" t="s">
        <v>121</v>
      </c>
      <c r="BK85" s="204">
        <f>BK86+BK159+BK167+BK179</f>
        <v>0</v>
      </c>
    </row>
    <row r="86" spans="1:63" s="12" customFormat="1" ht="22.8" customHeight="1">
      <c r="A86" s="12"/>
      <c r="B86" s="191"/>
      <c r="C86" s="192"/>
      <c r="D86" s="193" t="s">
        <v>73</v>
      </c>
      <c r="E86" s="205" t="s">
        <v>82</v>
      </c>
      <c r="F86" s="205" t="s">
        <v>122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SUM(P87:P158)</f>
        <v>0</v>
      </c>
      <c r="Q86" s="199"/>
      <c r="R86" s="200">
        <f>SUM(R87:R158)</f>
        <v>65.458</v>
      </c>
      <c r="S86" s="199"/>
      <c r="T86" s="201">
        <f>SUM(T87:T158)</f>
        <v>6.1499999999999995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82</v>
      </c>
      <c r="AT86" s="203" t="s">
        <v>73</v>
      </c>
      <c r="AU86" s="203" t="s">
        <v>82</v>
      </c>
      <c r="AY86" s="202" t="s">
        <v>121</v>
      </c>
      <c r="BK86" s="204">
        <f>SUM(BK87:BK158)</f>
        <v>0</v>
      </c>
    </row>
    <row r="87" spans="1:65" s="2" customFormat="1" ht="16.5" customHeight="1">
      <c r="A87" s="41"/>
      <c r="B87" s="42"/>
      <c r="C87" s="207" t="s">
        <v>82</v>
      </c>
      <c r="D87" s="207" t="s">
        <v>123</v>
      </c>
      <c r="E87" s="208" t="s">
        <v>124</v>
      </c>
      <c r="F87" s="209" t="s">
        <v>125</v>
      </c>
      <c r="G87" s="210" t="s">
        <v>126</v>
      </c>
      <c r="H87" s="211">
        <v>0.085</v>
      </c>
      <c r="I87" s="212"/>
      <c r="J87" s="213">
        <f>ROUND(I87*H87,2)</f>
        <v>0</v>
      </c>
      <c r="K87" s="209" t="s">
        <v>127</v>
      </c>
      <c r="L87" s="47"/>
      <c r="M87" s="214" t="s">
        <v>19</v>
      </c>
      <c r="N87" s="215" t="s">
        <v>45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128</v>
      </c>
      <c r="AT87" s="218" t="s">
        <v>123</v>
      </c>
      <c r="AU87" s="218" t="s">
        <v>84</v>
      </c>
      <c r="AY87" s="20" t="s">
        <v>121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82</v>
      </c>
      <c r="BK87" s="219">
        <f>ROUND(I87*H87,2)</f>
        <v>0</v>
      </c>
      <c r="BL87" s="20" t="s">
        <v>128</v>
      </c>
      <c r="BM87" s="218" t="s">
        <v>129</v>
      </c>
    </row>
    <row r="88" spans="1:47" s="2" customFormat="1" ht="12">
      <c r="A88" s="41"/>
      <c r="B88" s="42"/>
      <c r="C88" s="43"/>
      <c r="D88" s="220" t="s">
        <v>130</v>
      </c>
      <c r="E88" s="43"/>
      <c r="F88" s="221" t="s">
        <v>131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130</v>
      </c>
      <c r="AU88" s="20" t="s">
        <v>84</v>
      </c>
    </row>
    <row r="89" spans="1:51" s="13" customFormat="1" ht="12">
      <c r="A89" s="13"/>
      <c r="B89" s="225"/>
      <c r="C89" s="226"/>
      <c r="D89" s="227" t="s">
        <v>132</v>
      </c>
      <c r="E89" s="228" t="s">
        <v>19</v>
      </c>
      <c r="F89" s="229" t="s">
        <v>133</v>
      </c>
      <c r="G89" s="226"/>
      <c r="H89" s="228" t="s">
        <v>19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132</v>
      </c>
      <c r="AU89" s="235" t="s">
        <v>84</v>
      </c>
      <c r="AV89" s="13" t="s">
        <v>82</v>
      </c>
      <c r="AW89" s="13" t="s">
        <v>35</v>
      </c>
      <c r="AX89" s="13" t="s">
        <v>74</v>
      </c>
      <c r="AY89" s="235" t="s">
        <v>121</v>
      </c>
    </row>
    <row r="90" spans="1:51" s="14" customFormat="1" ht="12">
      <c r="A90" s="14"/>
      <c r="B90" s="236"/>
      <c r="C90" s="237"/>
      <c r="D90" s="227" t="s">
        <v>132</v>
      </c>
      <c r="E90" s="238" t="s">
        <v>19</v>
      </c>
      <c r="F90" s="239" t="s">
        <v>134</v>
      </c>
      <c r="G90" s="237"/>
      <c r="H90" s="240">
        <v>0.085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132</v>
      </c>
      <c r="AU90" s="246" t="s">
        <v>84</v>
      </c>
      <c r="AV90" s="14" t="s">
        <v>84</v>
      </c>
      <c r="AW90" s="14" t="s">
        <v>35</v>
      </c>
      <c r="AX90" s="14" t="s">
        <v>82</v>
      </c>
      <c r="AY90" s="246" t="s">
        <v>121</v>
      </c>
    </row>
    <row r="91" spans="1:65" s="2" customFormat="1" ht="24.15" customHeight="1">
      <c r="A91" s="41"/>
      <c r="B91" s="42"/>
      <c r="C91" s="207" t="s">
        <v>135</v>
      </c>
      <c r="D91" s="207" t="s">
        <v>123</v>
      </c>
      <c r="E91" s="208" t="s">
        <v>136</v>
      </c>
      <c r="F91" s="209" t="s">
        <v>137</v>
      </c>
      <c r="G91" s="210" t="s">
        <v>138</v>
      </c>
      <c r="H91" s="211">
        <v>30</v>
      </c>
      <c r="I91" s="212"/>
      <c r="J91" s="213">
        <f>ROUND(I91*H91,2)</f>
        <v>0</v>
      </c>
      <c r="K91" s="209" t="s">
        <v>127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0.205</v>
      </c>
      <c r="T91" s="217">
        <f>S91*H91</f>
        <v>6.1499999999999995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128</v>
      </c>
      <c r="AT91" s="218" t="s">
        <v>123</v>
      </c>
      <c r="AU91" s="218" t="s">
        <v>84</v>
      </c>
      <c r="AY91" s="20" t="s">
        <v>121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128</v>
      </c>
      <c r="BM91" s="218" t="s">
        <v>139</v>
      </c>
    </row>
    <row r="92" spans="1:47" s="2" customFormat="1" ht="12">
      <c r="A92" s="41"/>
      <c r="B92" s="42"/>
      <c r="C92" s="43"/>
      <c r="D92" s="220" t="s">
        <v>130</v>
      </c>
      <c r="E92" s="43"/>
      <c r="F92" s="221" t="s">
        <v>140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130</v>
      </c>
      <c r="AU92" s="20" t="s">
        <v>84</v>
      </c>
    </row>
    <row r="93" spans="1:51" s="14" customFormat="1" ht="12">
      <c r="A93" s="14"/>
      <c r="B93" s="236"/>
      <c r="C93" s="237"/>
      <c r="D93" s="227" t="s">
        <v>132</v>
      </c>
      <c r="E93" s="238" t="s">
        <v>19</v>
      </c>
      <c r="F93" s="239" t="s">
        <v>141</v>
      </c>
      <c r="G93" s="237"/>
      <c r="H93" s="240">
        <v>30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132</v>
      </c>
      <c r="AU93" s="246" t="s">
        <v>84</v>
      </c>
      <c r="AV93" s="14" t="s">
        <v>84</v>
      </c>
      <c r="AW93" s="14" t="s">
        <v>35</v>
      </c>
      <c r="AX93" s="14" t="s">
        <v>82</v>
      </c>
      <c r="AY93" s="246" t="s">
        <v>121</v>
      </c>
    </row>
    <row r="94" spans="1:65" s="2" customFormat="1" ht="16.5" customHeight="1">
      <c r="A94" s="41"/>
      <c r="B94" s="42"/>
      <c r="C94" s="207" t="s">
        <v>142</v>
      </c>
      <c r="D94" s="207" t="s">
        <v>123</v>
      </c>
      <c r="E94" s="208" t="s">
        <v>143</v>
      </c>
      <c r="F94" s="209" t="s">
        <v>144</v>
      </c>
      <c r="G94" s="210" t="s">
        <v>145</v>
      </c>
      <c r="H94" s="211">
        <v>1</v>
      </c>
      <c r="I94" s="212"/>
      <c r="J94" s="213">
        <f>ROUND(I94*H94,2)</f>
        <v>0</v>
      </c>
      <c r="K94" s="209" t="s">
        <v>146</v>
      </c>
      <c r="L94" s="47"/>
      <c r="M94" s="214" t="s">
        <v>19</v>
      </c>
      <c r="N94" s="215" t="s">
        <v>45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128</v>
      </c>
      <c r="AT94" s="218" t="s">
        <v>123</v>
      </c>
      <c r="AU94" s="218" t="s">
        <v>84</v>
      </c>
      <c r="AY94" s="20" t="s">
        <v>121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82</v>
      </c>
      <c r="BK94" s="219">
        <f>ROUND(I94*H94,2)</f>
        <v>0</v>
      </c>
      <c r="BL94" s="20" t="s">
        <v>128</v>
      </c>
      <c r="BM94" s="218" t="s">
        <v>147</v>
      </c>
    </row>
    <row r="95" spans="1:65" s="2" customFormat="1" ht="16.5" customHeight="1">
      <c r="A95" s="41"/>
      <c r="B95" s="42"/>
      <c r="C95" s="207" t="s">
        <v>148</v>
      </c>
      <c r="D95" s="207" t="s">
        <v>123</v>
      </c>
      <c r="E95" s="208" t="s">
        <v>149</v>
      </c>
      <c r="F95" s="209" t="s">
        <v>150</v>
      </c>
      <c r="G95" s="210" t="s">
        <v>151</v>
      </c>
      <c r="H95" s="211">
        <v>42.705</v>
      </c>
      <c r="I95" s="212"/>
      <c r="J95" s="213">
        <f>ROUND(I95*H95,2)</f>
        <v>0</v>
      </c>
      <c r="K95" s="209" t="s">
        <v>127</v>
      </c>
      <c r="L95" s="47"/>
      <c r="M95" s="214" t="s">
        <v>19</v>
      </c>
      <c r="N95" s="215" t="s">
        <v>45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128</v>
      </c>
      <c r="AT95" s="218" t="s">
        <v>123</v>
      </c>
      <c r="AU95" s="218" t="s">
        <v>84</v>
      </c>
      <c r="AY95" s="20" t="s">
        <v>121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82</v>
      </c>
      <c r="BK95" s="219">
        <f>ROUND(I95*H95,2)</f>
        <v>0</v>
      </c>
      <c r="BL95" s="20" t="s">
        <v>128</v>
      </c>
      <c r="BM95" s="218" t="s">
        <v>152</v>
      </c>
    </row>
    <row r="96" spans="1:47" s="2" customFormat="1" ht="12">
      <c r="A96" s="41"/>
      <c r="B96" s="42"/>
      <c r="C96" s="43"/>
      <c r="D96" s="220" t="s">
        <v>130</v>
      </c>
      <c r="E96" s="43"/>
      <c r="F96" s="221" t="s">
        <v>153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130</v>
      </c>
      <c r="AU96" s="20" t="s">
        <v>84</v>
      </c>
    </row>
    <row r="97" spans="1:51" s="14" customFormat="1" ht="12">
      <c r="A97" s="14"/>
      <c r="B97" s="236"/>
      <c r="C97" s="237"/>
      <c r="D97" s="227" t="s">
        <v>132</v>
      </c>
      <c r="E97" s="238" t="s">
        <v>19</v>
      </c>
      <c r="F97" s="239" t="s">
        <v>154</v>
      </c>
      <c r="G97" s="237"/>
      <c r="H97" s="240">
        <v>42.705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132</v>
      </c>
      <c r="AU97" s="246" t="s">
        <v>84</v>
      </c>
      <c r="AV97" s="14" t="s">
        <v>84</v>
      </c>
      <c r="AW97" s="14" t="s">
        <v>35</v>
      </c>
      <c r="AX97" s="14" t="s">
        <v>82</v>
      </c>
      <c r="AY97" s="246" t="s">
        <v>121</v>
      </c>
    </row>
    <row r="98" spans="1:65" s="2" customFormat="1" ht="16.5" customHeight="1">
      <c r="A98" s="41"/>
      <c r="B98" s="42"/>
      <c r="C98" s="207" t="s">
        <v>155</v>
      </c>
      <c r="D98" s="207" t="s">
        <v>123</v>
      </c>
      <c r="E98" s="208" t="s">
        <v>156</v>
      </c>
      <c r="F98" s="209" t="s">
        <v>157</v>
      </c>
      <c r="G98" s="210" t="s">
        <v>151</v>
      </c>
      <c r="H98" s="211">
        <v>854.1</v>
      </c>
      <c r="I98" s="212"/>
      <c r="J98" s="213">
        <f>ROUND(I98*H98,2)</f>
        <v>0</v>
      </c>
      <c r="K98" s="209" t="s">
        <v>127</v>
      </c>
      <c r="L98" s="47"/>
      <c r="M98" s="214" t="s">
        <v>19</v>
      </c>
      <c r="N98" s="215" t="s">
        <v>45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128</v>
      </c>
      <c r="AT98" s="218" t="s">
        <v>123</v>
      </c>
      <c r="AU98" s="218" t="s">
        <v>84</v>
      </c>
      <c r="AY98" s="20" t="s">
        <v>121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82</v>
      </c>
      <c r="BK98" s="219">
        <f>ROUND(I98*H98,2)</f>
        <v>0</v>
      </c>
      <c r="BL98" s="20" t="s">
        <v>128</v>
      </c>
      <c r="BM98" s="218" t="s">
        <v>158</v>
      </c>
    </row>
    <row r="99" spans="1:47" s="2" customFormat="1" ht="12">
      <c r="A99" s="41"/>
      <c r="B99" s="42"/>
      <c r="C99" s="43"/>
      <c r="D99" s="220" t="s">
        <v>130</v>
      </c>
      <c r="E99" s="43"/>
      <c r="F99" s="221" t="s">
        <v>159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130</v>
      </c>
      <c r="AU99" s="20" t="s">
        <v>84</v>
      </c>
    </row>
    <row r="100" spans="1:51" s="14" customFormat="1" ht="12">
      <c r="A100" s="14"/>
      <c r="B100" s="236"/>
      <c r="C100" s="237"/>
      <c r="D100" s="227" t="s">
        <v>132</v>
      </c>
      <c r="E100" s="238" t="s">
        <v>19</v>
      </c>
      <c r="F100" s="239" t="s">
        <v>160</v>
      </c>
      <c r="G100" s="237"/>
      <c r="H100" s="240">
        <v>854.1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132</v>
      </c>
      <c r="AU100" s="246" t="s">
        <v>84</v>
      </c>
      <c r="AV100" s="14" t="s">
        <v>84</v>
      </c>
      <c r="AW100" s="14" t="s">
        <v>35</v>
      </c>
      <c r="AX100" s="14" t="s">
        <v>82</v>
      </c>
      <c r="AY100" s="246" t="s">
        <v>121</v>
      </c>
    </row>
    <row r="101" spans="1:65" s="2" customFormat="1" ht="24.15" customHeight="1">
      <c r="A101" s="41"/>
      <c r="B101" s="42"/>
      <c r="C101" s="207" t="s">
        <v>161</v>
      </c>
      <c r="D101" s="207" t="s">
        <v>123</v>
      </c>
      <c r="E101" s="208" t="s">
        <v>162</v>
      </c>
      <c r="F101" s="209" t="s">
        <v>163</v>
      </c>
      <c r="G101" s="210" t="s">
        <v>164</v>
      </c>
      <c r="H101" s="211">
        <v>11.004</v>
      </c>
      <c r="I101" s="212"/>
      <c r="J101" s="213">
        <f>ROUND(I101*H101,2)</f>
        <v>0</v>
      </c>
      <c r="K101" s="209" t="s">
        <v>127</v>
      </c>
      <c r="L101" s="47"/>
      <c r="M101" s="214" t="s">
        <v>19</v>
      </c>
      <c r="N101" s="215" t="s">
        <v>45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128</v>
      </c>
      <c r="AT101" s="218" t="s">
        <v>123</v>
      </c>
      <c r="AU101" s="218" t="s">
        <v>84</v>
      </c>
      <c r="AY101" s="20" t="s">
        <v>121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82</v>
      </c>
      <c r="BK101" s="219">
        <f>ROUND(I101*H101,2)</f>
        <v>0</v>
      </c>
      <c r="BL101" s="20" t="s">
        <v>128</v>
      </c>
      <c r="BM101" s="218" t="s">
        <v>165</v>
      </c>
    </row>
    <row r="102" spans="1:47" s="2" customFormat="1" ht="12">
      <c r="A102" s="41"/>
      <c r="B102" s="42"/>
      <c r="C102" s="43"/>
      <c r="D102" s="220" t="s">
        <v>130</v>
      </c>
      <c r="E102" s="43"/>
      <c r="F102" s="221" t="s">
        <v>166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130</v>
      </c>
      <c r="AU102" s="20" t="s">
        <v>84</v>
      </c>
    </row>
    <row r="103" spans="1:51" s="14" customFormat="1" ht="12">
      <c r="A103" s="14"/>
      <c r="B103" s="236"/>
      <c r="C103" s="237"/>
      <c r="D103" s="227" t="s">
        <v>132</v>
      </c>
      <c r="E103" s="238" t="s">
        <v>19</v>
      </c>
      <c r="F103" s="239" t="s">
        <v>167</v>
      </c>
      <c r="G103" s="237"/>
      <c r="H103" s="240">
        <v>11.004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132</v>
      </c>
      <c r="AU103" s="246" t="s">
        <v>84</v>
      </c>
      <c r="AV103" s="14" t="s">
        <v>84</v>
      </c>
      <c r="AW103" s="14" t="s">
        <v>35</v>
      </c>
      <c r="AX103" s="14" t="s">
        <v>82</v>
      </c>
      <c r="AY103" s="246" t="s">
        <v>121</v>
      </c>
    </row>
    <row r="104" spans="1:65" s="2" customFormat="1" ht="24.15" customHeight="1">
      <c r="A104" s="41"/>
      <c r="B104" s="42"/>
      <c r="C104" s="207" t="s">
        <v>168</v>
      </c>
      <c r="D104" s="207" t="s">
        <v>123</v>
      </c>
      <c r="E104" s="208" t="s">
        <v>169</v>
      </c>
      <c r="F104" s="209" t="s">
        <v>170</v>
      </c>
      <c r="G104" s="210" t="s">
        <v>164</v>
      </c>
      <c r="H104" s="211">
        <v>49.016</v>
      </c>
      <c r="I104" s="212"/>
      <c r="J104" s="213">
        <f>ROUND(I104*H104,2)</f>
        <v>0</v>
      </c>
      <c r="K104" s="209" t="s">
        <v>127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128</v>
      </c>
      <c r="AT104" s="218" t="s">
        <v>123</v>
      </c>
      <c r="AU104" s="218" t="s">
        <v>84</v>
      </c>
      <c r="AY104" s="20" t="s">
        <v>121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128</v>
      </c>
      <c r="BM104" s="218" t="s">
        <v>171</v>
      </c>
    </row>
    <row r="105" spans="1:47" s="2" customFormat="1" ht="12">
      <c r="A105" s="41"/>
      <c r="B105" s="42"/>
      <c r="C105" s="43"/>
      <c r="D105" s="220" t="s">
        <v>130</v>
      </c>
      <c r="E105" s="43"/>
      <c r="F105" s="221" t="s">
        <v>172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130</v>
      </c>
      <c r="AU105" s="20" t="s">
        <v>84</v>
      </c>
    </row>
    <row r="106" spans="1:51" s="14" customFormat="1" ht="12">
      <c r="A106" s="14"/>
      <c r="B106" s="236"/>
      <c r="C106" s="237"/>
      <c r="D106" s="227" t="s">
        <v>132</v>
      </c>
      <c r="E106" s="238" t="s">
        <v>19</v>
      </c>
      <c r="F106" s="239" t="s">
        <v>173</v>
      </c>
      <c r="G106" s="237"/>
      <c r="H106" s="240">
        <v>44.016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132</v>
      </c>
      <c r="AU106" s="246" t="s">
        <v>84</v>
      </c>
      <c r="AV106" s="14" t="s">
        <v>84</v>
      </c>
      <c r="AW106" s="14" t="s">
        <v>35</v>
      </c>
      <c r="AX106" s="14" t="s">
        <v>74</v>
      </c>
      <c r="AY106" s="246" t="s">
        <v>121</v>
      </c>
    </row>
    <row r="107" spans="1:51" s="14" customFormat="1" ht="12">
      <c r="A107" s="14"/>
      <c r="B107" s="236"/>
      <c r="C107" s="237"/>
      <c r="D107" s="227" t="s">
        <v>132</v>
      </c>
      <c r="E107" s="238" t="s">
        <v>19</v>
      </c>
      <c r="F107" s="239" t="s">
        <v>174</v>
      </c>
      <c r="G107" s="237"/>
      <c r="H107" s="240">
        <v>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132</v>
      </c>
      <c r="AU107" s="246" t="s">
        <v>84</v>
      </c>
      <c r="AV107" s="14" t="s">
        <v>84</v>
      </c>
      <c r="AW107" s="14" t="s">
        <v>35</v>
      </c>
      <c r="AX107" s="14" t="s">
        <v>74</v>
      </c>
      <c r="AY107" s="246" t="s">
        <v>121</v>
      </c>
    </row>
    <row r="108" spans="1:51" s="15" customFormat="1" ht="12">
      <c r="A108" s="15"/>
      <c r="B108" s="247"/>
      <c r="C108" s="248"/>
      <c r="D108" s="227" t="s">
        <v>132</v>
      </c>
      <c r="E108" s="249" t="s">
        <v>19</v>
      </c>
      <c r="F108" s="250" t="s">
        <v>175</v>
      </c>
      <c r="G108" s="248"/>
      <c r="H108" s="251">
        <v>49.016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132</v>
      </c>
      <c r="AU108" s="257" t="s">
        <v>84</v>
      </c>
      <c r="AV108" s="15" t="s">
        <v>128</v>
      </c>
      <c r="AW108" s="15" t="s">
        <v>35</v>
      </c>
      <c r="AX108" s="15" t="s">
        <v>82</v>
      </c>
      <c r="AY108" s="257" t="s">
        <v>121</v>
      </c>
    </row>
    <row r="109" spans="1:65" s="2" customFormat="1" ht="24.15" customHeight="1">
      <c r="A109" s="41"/>
      <c r="B109" s="42"/>
      <c r="C109" s="207" t="s">
        <v>176</v>
      </c>
      <c r="D109" s="207" t="s">
        <v>123</v>
      </c>
      <c r="E109" s="208" t="s">
        <v>177</v>
      </c>
      <c r="F109" s="209" t="s">
        <v>178</v>
      </c>
      <c r="G109" s="210" t="s">
        <v>164</v>
      </c>
      <c r="H109" s="211">
        <v>0.5</v>
      </c>
      <c r="I109" s="212"/>
      <c r="J109" s="213">
        <f>ROUND(I109*H109,2)</f>
        <v>0</v>
      </c>
      <c r="K109" s="209" t="s">
        <v>127</v>
      </c>
      <c r="L109" s="47"/>
      <c r="M109" s="214" t="s">
        <v>19</v>
      </c>
      <c r="N109" s="215" t="s">
        <v>45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128</v>
      </c>
      <c r="AT109" s="218" t="s">
        <v>123</v>
      </c>
      <c r="AU109" s="218" t="s">
        <v>84</v>
      </c>
      <c r="AY109" s="20" t="s">
        <v>121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82</v>
      </c>
      <c r="BK109" s="219">
        <f>ROUND(I109*H109,2)</f>
        <v>0</v>
      </c>
      <c r="BL109" s="20" t="s">
        <v>128</v>
      </c>
      <c r="BM109" s="218" t="s">
        <v>179</v>
      </c>
    </row>
    <row r="110" spans="1:47" s="2" customFormat="1" ht="12">
      <c r="A110" s="41"/>
      <c r="B110" s="42"/>
      <c r="C110" s="43"/>
      <c r="D110" s="220" t="s">
        <v>130</v>
      </c>
      <c r="E110" s="43"/>
      <c r="F110" s="221" t="s">
        <v>180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130</v>
      </c>
      <c r="AU110" s="20" t="s">
        <v>84</v>
      </c>
    </row>
    <row r="111" spans="1:51" s="14" customFormat="1" ht="12">
      <c r="A111" s="14"/>
      <c r="B111" s="236"/>
      <c r="C111" s="237"/>
      <c r="D111" s="227" t="s">
        <v>132</v>
      </c>
      <c r="E111" s="238" t="s">
        <v>19</v>
      </c>
      <c r="F111" s="239" t="s">
        <v>181</v>
      </c>
      <c r="G111" s="237"/>
      <c r="H111" s="240">
        <v>0.5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132</v>
      </c>
      <c r="AU111" s="246" t="s">
        <v>84</v>
      </c>
      <c r="AV111" s="14" t="s">
        <v>84</v>
      </c>
      <c r="AW111" s="14" t="s">
        <v>35</v>
      </c>
      <c r="AX111" s="14" t="s">
        <v>82</v>
      </c>
      <c r="AY111" s="246" t="s">
        <v>121</v>
      </c>
    </row>
    <row r="112" spans="1:65" s="2" customFormat="1" ht="24.15" customHeight="1">
      <c r="A112" s="41"/>
      <c r="B112" s="42"/>
      <c r="C112" s="207" t="s">
        <v>182</v>
      </c>
      <c r="D112" s="207" t="s">
        <v>123</v>
      </c>
      <c r="E112" s="208" t="s">
        <v>183</v>
      </c>
      <c r="F112" s="209" t="s">
        <v>184</v>
      </c>
      <c r="G112" s="210" t="s">
        <v>164</v>
      </c>
      <c r="H112" s="211">
        <v>2</v>
      </c>
      <c r="I112" s="212"/>
      <c r="J112" s="213">
        <f>ROUND(I112*H112,2)</f>
        <v>0</v>
      </c>
      <c r="K112" s="209" t="s">
        <v>127</v>
      </c>
      <c r="L112" s="47"/>
      <c r="M112" s="214" t="s">
        <v>19</v>
      </c>
      <c r="N112" s="215" t="s">
        <v>45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128</v>
      </c>
      <c r="AT112" s="218" t="s">
        <v>123</v>
      </c>
      <c r="AU112" s="218" t="s">
        <v>84</v>
      </c>
      <c r="AY112" s="20" t="s">
        <v>121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82</v>
      </c>
      <c r="BK112" s="219">
        <f>ROUND(I112*H112,2)</f>
        <v>0</v>
      </c>
      <c r="BL112" s="20" t="s">
        <v>128</v>
      </c>
      <c r="BM112" s="218" t="s">
        <v>185</v>
      </c>
    </row>
    <row r="113" spans="1:47" s="2" customFormat="1" ht="12">
      <c r="A113" s="41"/>
      <c r="B113" s="42"/>
      <c r="C113" s="43"/>
      <c r="D113" s="220" t="s">
        <v>130</v>
      </c>
      <c r="E113" s="43"/>
      <c r="F113" s="221" t="s">
        <v>186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130</v>
      </c>
      <c r="AU113" s="20" t="s">
        <v>84</v>
      </c>
    </row>
    <row r="114" spans="1:51" s="14" customFormat="1" ht="12">
      <c r="A114" s="14"/>
      <c r="B114" s="236"/>
      <c r="C114" s="237"/>
      <c r="D114" s="227" t="s">
        <v>132</v>
      </c>
      <c r="E114" s="238" t="s">
        <v>19</v>
      </c>
      <c r="F114" s="239" t="s">
        <v>187</v>
      </c>
      <c r="G114" s="237"/>
      <c r="H114" s="240">
        <v>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132</v>
      </c>
      <c r="AU114" s="246" t="s">
        <v>84</v>
      </c>
      <c r="AV114" s="14" t="s">
        <v>84</v>
      </c>
      <c r="AW114" s="14" t="s">
        <v>35</v>
      </c>
      <c r="AX114" s="14" t="s">
        <v>82</v>
      </c>
      <c r="AY114" s="246" t="s">
        <v>121</v>
      </c>
    </row>
    <row r="115" spans="1:65" s="2" customFormat="1" ht="24.15" customHeight="1">
      <c r="A115" s="41"/>
      <c r="B115" s="42"/>
      <c r="C115" s="207" t="s">
        <v>188</v>
      </c>
      <c r="D115" s="207" t="s">
        <v>123</v>
      </c>
      <c r="E115" s="208" t="s">
        <v>189</v>
      </c>
      <c r="F115" s="209" t="s">
        <v>190</v>
      </c>
      <c r="G115" s="210" t="s">
        <v>164</v>
      </c>
      <c r="H115" s="211">
        <v>1.969</v>
      </c>
      <c r="I115" s="212"/>
      <c r="J115" s="213">
        <f>ROUND(I115*H115,2)</f>
        <v>0</v>
      </c>
      <c r="K115" s="209" t="s">
        <v>127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128</v>
      </c>
      <c r="AT115" s="218" t="s">
        <v>123</v>
      </c>
      <c r="AU115" s="218" t="s">
        <v>84</v>
      </c>
      <c r="AY115" s="20" t="s">
        <v>121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128</v>
      </c>
      <c r="BM115" s="218" t="s">
        <v>191</v>
      </c>
    </row>
    <row r="116" spans="1:47" s="2" customFormat="1" ht="12">
      <c r="A116" s="41"/>
      <c r="B116" s="42"/>
      <c r="C116" s="43"/>
      <c r="D116" s="220" t="s">
        <v>130</v>
      </c>
      <c r="E116" s="43"/>
      <c r="F116" s="221" t="s">
        <v>192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130</v>
      </c>
      <c r="AU116" s="20" t="s">
        <v>84</v>
      </c>
    </row>
    <row r="117" spans="1:51" s="13" customFormat="1" ht="12">
      <c r="A117" s="13"/>
      <c r="B117" s="225"/>
      <c r="C117" s="226"/>
      <c r="D117" s="227" t="s">
        <v>132</v>
      </c>
      <c r="E117" s="228" t="s">
        <v>19</v>
      </c>
      <c r="F117" s="229" t="s">
        <v>193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132</v>
      </c>
      <c r="AU117" s="235" t="s">
        <v>84</v>
      </c>
      <c r="AV117" s="13" t="s">
        <v>82</v>
      </c>
      <c r="AW117" s="13" t="s">
        <v>35</v>
      </c>
      <c r="AX117" s="13" t="s">
        <v>74</v>
      </c>
      <c r="AY117" s="235" t="s">
        <v>121</v>
      </c>
    </row>
    <row r="118" spans="1:51" s="14" customFormat="1" ht="12">
      <c r="A118" s="14"/>
      <c r="B118" s="236"/>
      <c r="C118" s="237"/>
      <c r="D118" s="227" t="s">
        <v>132</v>
      </c>
      <c r="E118" s="238" t="s">
        <v>19</v>
      </c>
      <c r="F118" s="239" t="s">
        <v>194</v>
      </c>
      <c r="G118" s="237"/>
      <c r="H118" s="240">
        <v>1.35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132</v>
      </c>
      <c r="AU118" s="246" t="s">
        <v>84</v>
      </c>
      <c r="AV118" s="14" t="s">
        <v>84</v>
      </c>
      <c r="AW118" s="14" t="s">
        <v>35</v>
      </c>
      <c r="AX118" s="14" t="s">
        <v>74</v>
      </c>
      <c r="AY118" s="246" t="s">
        <v>121</v>
      </c>
    </row>
    <row r="119" spans="1:51" s="14" customFormat="1" ht="12">
      <c r="A119" s="14"/>
      <c r="B119" s="236"/>
      <c r="C119" s="237"/>
      <c r="D119" s="227" t="s">
        <v>132</v>
      </c>
      <c r="E119" s="238" t="s">
        <v>19</v>
      </c>
      <c r="F119" s="239" t="s">
        <v>195</v>
      </c>
      <c r="G119" s="237"/>
      <c r="H119" s="240">
        <v>0.525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132</v>
      </c>
      <c r="AU119" s="246" t="s">
        <v>84</v>
      </c>
      <c r="AV119" s="14" t="s">
        <v>84</v>
      </c>
      <c r="AW119" s="14" t="s">
        <v>35</v>
      </c>
      <c r="AX119" s="14" t="s">
        <v>74</v>
      </c>
      <c r="AY119" s="246" t="s">
        <v>121</v>
      </c>
    </row>
    <row r="120" spans="1:51" s="16" customFormat="1" ht="12">
      <c r="A120" s="16"/>
      <c r="B120" s="258"/>
      <c r="C120" s="259"/>
      <c r="D120" s="227" t="s">
        <v>132</v>
      </c>
      <c r="E120" s="260" t="s">
        <v>19</v>
      </c>
      <c r="F120" s="261" t="s">
        <v>196</v>
      </c>
      <c r="G120" s="259"/>
      <c r="H120" s="262">
        <v>1.875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68" t="s">
        <v>132</v>
      </c>
      <c r="AU120" s="268" t="s">
        <v>84</v>
      </c>
      <c r="AV120" s="16" t="s">
        <v>197</v>
      </c>
      <c r="AW120" s="16" t="s">
        <v>35</v>
      </c>
      <c r="AX120" s="16" t="s">
        <v>74</v>
      </c>
      <c r="AY120" s="268" t="s">
        <v>121</v>
      </c>
    </row>
    <row r="121" spans="1:51" s="14" customFormat="1" ht="12">
      <c r="A121" s="14"/>
      <c r="B121" s="236"/>
      <c r="C121" s="237"/>
      <c r="D121" s="227" t="s">
        <v>132</v>
      </c>
      <c r="E121" s="238" t="s">
        <v>19</v>
      </c>
      <c r="F121" s="239" t="s">
        <v>198</v>
      </c>
      <c r="G121" s="237"/>
      <c r="H121" s="240">
        <v>0.094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132</v>
      </c>
      <c r="AU121" s="246" t="s">
        <v>84</v>
      </c>
      <c r="AV121" s="14" t="s">
        <v>84</v>
      </c>
      <c r="AW121" s="14" t="s">
        <v>35</v>
      </c>
      <c r="AX121" s="14" t="s">
        <v>74</v>
      </c>
      <c r="AY121" s="246" t="s">
        <v>121</v>
      </c>
    </row>
    <row r="122" spans="1:51" s="15" customFormat="1" ht="12">
      <c r="A122" s="15"/>
      <c r="B122" s="247"/>
      <c r="C122" s="248"/>
      <c r="D122" s="227" t="s">
        <v>132</v>
      </c>
      <c r="E122" s="249" t="s">
        <v>19</v>
      </c>
      <c r="F122" s="250" t="s">
        <v>175</v>
      </c>
      <c r="G122" s="248"/>
      <c r="H122" s="251">
        <v>1.969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132</v>
      </c>
      <c r="AU122" s="257" t="s">
        <v>84</v>
      </c>
      <c r="AV122" s="15" t="s">
        <v>128</v>
      </c>
      <c r="AW122" s="15" t="s">
        <v>35</v>
      </c>
      <c r="AX122" s="15" t="s">
        <v>82</v>
      </c>
      <c r="AY122" s="257" t="s">
        <v>121</v>
      </c>
    </row>
    <row r="123" spans="1:65" s="2" customFormat="1" ht="24.15" customHeight="1">
      <c r="A123" s="41"/>
      <c r="B123" s="42"/>
      <c r="C123" s="207" t="s">
        <v>199</v>
      </c>
      <c r="D123" s="207" t="s">
        <v>123</v>
      </c>
      <c r="E123" s="208" t="s">
        <v>200</v>
      </c>
      <c r="F123" s="209" t="s">
        <v>201</v>
      </c>
      <c r="G123" s="210" t="s">
        <v>164</v>
      </c>
      <c r="H123" s="211">
        <v>40</v>
      </c>
      <c r="I123" s="212"/>
      <c r="J123" s="213">
        <f>ROUND(I123*H123,2)</f>
        <v>0</v>
      </c>
      <c r="K123" s="209" t="s">
        <v>127</v>
      </c>
      <c r="L123" s="47"/>
      <c r="M123" s="214" t="s">
        <v>19</v>
      </c>
      <c r="N123" s="215" t="s">
        <v>45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128</v>
      </c>
      <c r="AT123" s="218" t="s">
        <v>123</v>
      </c>
      <c r="AU123" s="218" t="s">
        <v>84</v>
      </c>
      <c r="AY123" s="20" t="s">
        <v>121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128</v>
      </c>
      <c r="BM123" s="218" t="s">
        <v>202</v>
      </c>
    </row>
    <row r="124" spans="1:47" s="2" customFormat="1" ht="12">
      <c r="A124" s="41"/>
      <c r="B124" s="42"/>
      <c r="C124" s="43"/>
      <c r="D124" s="220" t="s">
        <v>130</v>
      </c>
      <c r="E124" s="43"/>
      <c r="F124" s="221" t="s">
        <v>203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130</v>
      </c>
      <c r="AU124" s="20" t="s">
        <v>84</v>
      </c>
    </row>
    <row r="125" spans="1:51" s="14" customFormat="1" ht="12">
      <c r="A125" s="14"/>
      <c r="B125" s="236"/>
      <c r="C125" s="237"/>
      <c r="D125" s="227" t="s">
        <v>132</v>
      </c>
      <c r="E125" s="238" t="s">
        <v>19</v>
      </c>
      <c r="F125" s="239" t="s">
        <v>204</v>
      </c>
      <c r="G125" s="237"/>
      <c r="H125" s="240">
        <v>40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132</v>
      </c>
      <c r="AU125" s="246" t="s">
        <v>84</v>
      </c>
      <c r="AV125" s="14" t="s">
        <v>84</v>
      </c>
      <c r="AW125" s="14" t="s">
        <v>35</v>
      </c>
      <c r="AX125" s="14" t="s">
        <v>82</v>
      </c>
      <c r="AY125" s="246" t="s">
        <v>121</v>
      </c>
    </row>
    <row r="126" spans="1:65" s="2" customFormat="1" ht="24.15" customHeight="1">
      <c r="A126" s="41"/>
      <c r="B126" s="42"/>
      <c r="C126" s="207" t="s">
        <v>8</v>
      </c>
      <c r="D126" s="207" t="s">
        <v>123</v>
      </c>
      <c r="E126" s="208" t="s">
        <v>205</v>
      </c>
      <c r="F126" s="209" t="s">
        <v>206</v>
      </c>
      <c r="G126" s="210" t="s">
        <v>164</v>
      </c>
      <c r="H126" s="211">
        <v>1800</v>
      </c>
      <c r="I126" s="212"/>
      <c r="J126" s="213">
        <f>ROUND(I126*H126,2)</f>
        <v>0</v>
      </c>
      <c r="K126" s="209" t="s">
        <v>127</v>
      </c>
      <c r="L126" s="47"/>
      <c r="M126" s="214" t="s">
        <v>19</v>
      </c>
      <c r="N126" s="215" t="s">
        <v>45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128</v>
      </c>
      <c r="AT126" s="218" t="s">
        <v>123</v>
      </c>
      <c r="AU126" s="218" t="s">
        <v>84</v>
      </c>
      <c r="AY126" s="20" t="s">
        <v>121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82</v>
      </c>
      <c r="BK126" s="219">
        <f>ROUND(I126*H126,2)</f>
        <v>0</v>
      </c>
      <c r="BL126" s="20" t="s">
        <v>128</v>
      </c>
      <c r="BM126" s="218" t="s">
        <v>207</v>
      </c>
    </row>
    <row r="127" spans="1:47" s="2" customFormat="1" ht="12">
      <c r="A127" s="41"/>
      <c r="B127" s="42"/>
      <c r="C127" s="43"/>
      <c r="D127" s="220" t="s">
        <v>130</v>
      </c>
      <c r="E127" s="43"/>
      <c r="F127" s="221" t="s">
        <v>208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130</v>
      </c>
      <c r="AU127" s="20" t="s">
        <v>84</v>
      </c>
    </row>
    <row r="128" spans="1:51" s="14" customFormat="1" ht="12">
      <c r="A128" s="14"/>
      <c r="B128" s="236"/>
      <c r="C128" s="237"/>
      <c r="D128" s="227" t="s">
        <v>132</v>
      </c>
      <c r="E128" s="237"/>
      <c r="F128" s="239" t="s">
        <v>209</v>
      </c>
      <c r="G128" s="237"/>
      <c r="H128" s="240">
        <v>1800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132</v>
      </c>
      <c r="AU128" s="246" t="s">
        <v>84</v>
      </c>
      <c r="AV128" s="14" t="s">
        <v>84</v>
      </c>
      <c r="AW128" s="14" t="s">
        <v>4</v>
      </c>
      <c r="AX128" s="14" t="s">
        <v>82</v>
      </c>
      <c r="AY128" s="246" t="s">
        <v>121</v>
      </c>
    </row>
    <row r="129" spans="1:65" s="2" customFormat="1" ht="37.8" customHeight="1">
      <c r="A129" s="41"/>
      <c r="B129" s="42"/>
      <c r="C129" s="207" t="s">
        <v>210</v>
      </c>
      <c r="D129" s="207" t="s">
        <v>123</v>
      </c>
      <c r="E129" s="208" t="s">
        <v>211</v>
      </c>
      <c r="F129" s="209" t="s">
        <v>212</v>
      </c>
      <c r="G129" s="210" t="s">
        <v>164</v>
      </c>
      <c r="H129" s="211">
        <v>141.899</v>
      </c>
      <c r="I129" s="212"/>
      <c r="J129" s="213">
        <f>ROUND(I129*H129,2)</f>
        <v>0</v>
      </c>
      <c r="K129" s="209" t="s">
        <v>127</v>
      </c>
      <c r="L129" s="47"/>
      <c r="M129" s="214" t="s">
        <v>19</v>
      </c>
      <c r="N129" s="215" t="s">
        <v>45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128</v>
      </c>
      <c r="AT129" s="218" t="s">
        <v>123</v>
      </c>
      <c r="AU129" s="218" t="s">
        <v>84</v>
      </c>
      <c r="AY129" s="20" t="s">
        <v>121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82</v>
      </c>
      <c r="BK129" s="219">
        <f>ROUND(I129*H129,2)</f>
        <v>0</v>
      </c>
      <c r="BL129" s="20" t="s">
        <v>128</v>
      </c>
      <c r="BM129" s="218" t="s">
        <v>213</v>
      </c>
    </row>
    <row r="130" spans="1:47" s="2" customFormat="1" ht="12">
      <c r="A130" s="41"/>
      <c r="B130" s="42"/>
      <c r="C130" s="43"/>
      <c r="D130" s="220" t="s">
        <v>130</v>
      </c>
      <c r="E130" s="43"/>
      <c r="F130" s="221" t="s">
        <v>214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130</v>
      </c>
      <c r="AU130" s="20" t="s">
        <v>84</v>
      </c>
    </row>
    <row r="131" spans="1:51" s="14" customFormat="1" ht="12">
      <c r="A131" s="14"/>
      <c r="B131" s="236"/>
      <c r="C131" s="237"/>
      <c r="D131" s="227" t="s">
        <v>132</v>
      </c>
      <c r="E131" s="238" t="s">
        <v>19</v>
      </c>
      <c r="F131" s="239" t="s">
        <v>215</v>
      </c>
      <c r="G131" s="237"/>
      <c r="H131" s="240">
        <v>141.899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132</v>
      </c>
      <c r="AU131" s="246" t="s">
        <v>84</v>
      </c>
      <c r="AV131" s="14" t="s">
        <v>84</v>
      </c>
      <c r="AW131" s="14" t="s">
        <v>35</v>
      </c>
      <c r="AX131" s="14" t="s">
        <v>82</v>
      </c>
      <c r="AY131" s="246" t="s">
        <v>121</v>
      </c>
    </row>
    <row r="132" spans="1:65" s="2" customFormat="1" ht="37.8" customHeight="1">
      <c r="A132" s="41"/>
      <c r="B132" s="42"/>
      <c r="C132" s="207" t="s">
        <v>216</v>
      </c>
      <c r="D132" s="207" t="s">
        <v>123</v>
      </c>
      <c r="E132" s="208" t="s">
        <v>217</v>
      </c>
      <c r="F132" s="209" t="s">
        <v>218</v>
      </c>
      <c r="G132" s="210" t="s">
        <v>164</v>
      </c>
      <c r="H132" s="211">
        <v>1418.99</v>
      </c>
      <c r="I132" s="212"/>
      <c r="J132" s="213">
        <f>ROUND(I132*H132,2)</f>
        <v>0</v>
      </c>
      <c r="K132" s="209" t="s">
        <v>127</v>
      </c>
      <c r="L132" s="47"/>
      <c r="M132" s="214" t="s">
        <v>19</v>
      </c>
      <c r="N132" s="215" t="s">
        <v>45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128</v>
      </c>
      <c r="AT132" s="218" t="s">
        <v>123</v>
      </c>
      <c r="AU132" s="218" t="s">
        <v>84</v>
      </c>
      <c r="AY132" s="20" t="s">
        <v>121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82</v>
      </c>
      <c r="BK132" s="219">
        <f>ROUND(I132*H132,2)</f>
        <v>0</v>
      </c>
      <c r="BL132" s="20" t="s">
        <v>128</v>
      </c>
      <c r="BM132" s="218" t="s">
        <v>219</v>
      </c>
    </row>
    <row r="133" spans="1:47" s="2" customFormat="1" ht="12">
      <c r="A133" s="41"/>
      <c r="B133" s="42"/>
      <c r="C133" s="43"/>
      <c r="D133" s="220" t="s">
        <v>130</v>
      </c>
      <c r="E133" s="43"/>
      <c r="F133" s="221" t="s">
        <v>220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130</v>
      </c>
      <c r="AU133" s="20" t="s">
        <v>84</v>
      </c>
    </row>
    <row r="134" spans="1:51" s="14" customFormat="1" ht="12">
      <c r="A134" s="14"/>
      <c r="B134" s="236"/>
      <c r="C134" s="237"/>
      <c r="D134" s="227" t="s">
        <v>132</v>
      </c>
      <c r="E134" s="237"/>
      <c r="F134" s="239" t="s">
        <v>221</v>
      </c>
      <c r="G134" s="237"/>
      <c r="H134" s="240">
        <v>1418.99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132</v>
      </c>
      <c r="AU134" s="246" t="s">
        <v>84</v>
      </c>
      <c r="AV134" s="14" t="s">
        <v>84</v>
      </c>
      <c r="AW134" s="14" t="s">
        <v>4</v>
      </c>
      <c r="AX134" s="14" t="s">
        <v>82</v>
      </c>
      <c r="AY134" s="246" t="s">
        <v>121</v>
      </c>
    </row>
    <row r="135" spans="1:65" s="2" customFormat="1" ht="16.5" customHeight="1">
      <c r="A135" s="41"/>
      <c r="B135" s="42"/>
      <c r="C135" s="207" t="s">
        <v>222</v>
      </c>
      <c r="D135" s="207" t="s">
        <v>123</v>
      </c>
      <c r="E135" s="208" t="s">
        <v>223</v>
      </c>
      <c r="F135" s="209" t="s">
        <v>224</v>
      </c>
      <c r="G135" s="210" t="s">
        <v>164</v>
      </c>
      <c r="H135" s="211">
        <v>40</v>
      </c>
      <c r="I135" s="212"/>
      <c r="J135" s="213">
        <f>ROUND(I135*H135,2)</f>
        <v>0</v>
      </c>
      <c r="K135" s="209" t="s">
        <v>127</v>
      </c>
      <c r="L135" s="47"/>
      <c r="M135" s="214" t="s">
        <v>19</v>
      </c>
      <c r="N135" s="215" t="s">
        <v>45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128</v>
      </c>
      <c r="AT135" s="218" t="s">
        <v>123</v>
      </c>
      <c r="AU135" s="218" t="s">
        <v>84</v>
      </c>
      <c r="AY135" s="20" t="s">
        <v>121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82</v>
      </c>
      <c r="BK135" s="219">
        <f>ROUND(I135*H135,2)</f>
        <v>0</v>
      </c>
      <c r="BL135" s="20" t="s">
        <v>128</v>
      </c>
      <c r="BM135" s="218" t="s">
        <v>225</v>
      </c>
    </row>
    <row r="136" spans="1:47" s="2" customFormat="1" ht="12">
      <c r="A136" s="41"/>
      <c r="B136" s="42"/>
      <c r="C136" s="43"/>
      <c r="D136" s="220" t="s">
        <v>130</v>
      </c>
      <c r="E136" s="43"/>
      <c r="F136" s="221" t="s">
        <v>226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130</v>
      </c>
      <c r="AU136" s="20" t="s">
        <v>84</v>
      </c>
    </row>
    <row r="137" spans="1:65" s="2" customFormat="1" ht="16.5" customHeight="1">
      <c r="A137" s="41"/>
      <c r="B137" s="42"/>
      <c r="C137" s="269" t="s">
        <v>227</v>
      </c>
      <c r="D137" s="269" t="s">
        <v>228</v>
      </c>
      <c r="E137" s="270" t="s">
        <v>229</v>
      </c>
      <c r="F137" s="271" t="s">
        <v>230</v>
      </c>
      <c r="G137" s="272" t="s">
        <v>231</v>
      </c>
      <c r="H137" s="273">
        <v>64</v>
      </c>
      <c r="I137" s="274"/>
      <c r="J137" s="275">
        <f>ROUND(I137*H137,2)</f>
        <v>0</v>
      </c>
      <c r="K137" s="271" t="s">
        <v>232</v>
      </c>
      <c r="L137" s="276"/>
      <c r="M137" s="277" t="s">
        <v>19</v>
      </c>
      <c r="N137" s="278" t="s">
        <v>45</v>
      </c>
      <c r="O137" s="87"/>
      <c r="P137" s="216">
        <f>O137*H137</f>
        <v>0</v>
      </c>
      <c r="Q137" s="216">
        <v>1</v>
      </c>
      <c r="R137" s="216">
        <f>Q137*H137</f>
        <v>64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233</v>
      </c>
      <c r="AT137" s="218" t="s">
        <v>228</v>
      </c>
      <c r="AU137" s="218" t="s">
        <v>84</v>
      </c>
      <c r="AY137" s="20" t="s">
        <v>121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82</v>
      </c>
      <c r="BK137" s="219">
        <f>ROUND(I137*H137,2)</f>
        <v>0</v>
      </c>
      <c r="BL137" s="20" t="s">
        <v>128</v>
      </c>
      <c r="BM137" s="218" t="s">
        <v>234</v>
      </c>
    </row>
    <row r="138" spans="1:51" s="14" customFormat="1" ht="12">
      <c r="A138" s="14"/>
      <c r="B138" s="236"/>
      <c r="C138" s="237"/>
      <c r="D138" s="227" t="s">
        <v>132</v>
      </c>
      <c r="E138" s="237"/>
      <c r="F138" s="239" t="s">
        <v>235</v>
      </c>
      <c r="G138" s="237"/>
      <c r="H138" s="240">
        <v>64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132</v>
      </c>
      <c r="AU138" s="246" t="s">
        <v>84</v>
      </c>
      <c r="AV138" s="14" t="s">
        <v>84</v>
      </c>
      <c r="AW138" s="14" t="s">
        <v>4</v>
      </c>
      <c r="AX138" s="14" t="s">
        <v>82</v>
      </c>
      <c r="AY138" s="246" t="s">
        <v>121</v>
      </c>
    </row>
    <row r="139" spans="1:65" s="2" customFormat="1" ht="24.15" customHeight="1">
      <c r="A139" s="41"/>
      <c r="B139" s="42"/>
      <c r="C139" s="207" t="s">
        <v>236</v>
      </c>
      <c r="D139" s="207" t="s">
        <v>123</v>
      </c>
      <c r="E139" s="208" t="s">
        <v>237</v>
      </c>
      <c r="F139" s="209" t="s">
        <v>238</v>
      </c>
      <c r="G139" s="210" t="s">
        <v>231</v>
      </c>
      <c r="H139" s="211">
        <v>227.038</v>
      </c>
      <c r="I139" s="212"/>
      <c r="J139" s="213">
        <f>ROUND(I139*H139,2)</f>
        <v>0</v>
      </c>
      <c r="K139" s="209" t="s">
        <v>127</v>
      </c>
      <c r="L139" s="47"/>
      <c r="M139" s="214" t="s">
        <v>19</v>
      </c>
      <c r="N139" s="215" t="s">
        <v>45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128</v>
      </c>
      <c r="AT139" s="218" t="s">
        <v>123</v>
      </c>
      <c r="AU139" s="218" t="s">
        <v>84</v>
      </c>
      <c r="AY139" s="20" t="s">
        <v>121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82</v>
      </c>
      <c r="BK139" s="219">
        <f>ROUND(I139*H139,2)</f>
        <v>0</v>
      </c>
      <c r="BL139" s="20" t="s">
        <v>128</v>
      </c>
      <c r="BM139" s="218" t="s">
        <v>239</v>
      </c>
    </row>
    <row r="140" spans="1:47" s="2" customFormat="1" ht="12">
      <c r="A140" s="41"/>
      <c r="B140" s="42"/>
      <c r="C140" s="43"/>
      <c r="D140" s="220" t="s">
        <v>130</v>
      </c>
      <c r="E140" s="43"/>
      <c r="F140" s="221" t="s">
        <v>240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130</v>
      </c>
      <c r="AU140" s="20" t="s">
        <v>84</v>
      </c>
    </row>
    <row r="141" spans="1:51" s="14" customFormat="1" ht="12">
      <c r="A141" s="14"/>
      <c r="B141" s="236"/>
      <c r="C141" s="237"/>
      <c r="D141" s="227" t="s">
        <v>132</v>
      </c>
      <c r="E141" s="237"/>
      <c r="F141" s="239" t="s">
        <v>241</v>
      </c>
      <c r="G141" s="237"/>
      <c r="H141" s="240">
        <v>227.038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132</v>
      </c>
      <c r="AU141" s="246" t="s">
        <v>84</v>
      </c>
      <c r="AV141" s="14" t="s">
        <v>84</v>
      </c>
      <c r="AW141" s="14" t="s">
        <v>4</v>
      </c>
      <c r="AX141" s="14" t="s">
        <v>82</v>
      </c>
      <c r="AY141" s="246" t="s">
        <v>121</v>
      </c>
    </row>
    <row r="142" spans="1:65" s="2" customFormat="1" ht="24.15" customHeight="1">
      <c r="A142" s="41"/>
      <c r="B142" s="42"/>
      <c r="C142" s="207" t="s">
        <v>242</v>
      </c>
      <c r="D142" s="207" t="s">
        <v>123</v>
      </c>
      <c r="E142" s="208" t="s">
        <v>243</v>
      </c>
      <c r="F142" s="209" t="s">
        <v>244</v>
      </c>
      <c r="G142" s="210" t="s">
        <v>164</v>
      </c>
      <c r="H142" s="211">
        <v>8</v>
      </c>
      <c r="I142" s="212"/>
      <c r="J142" s="213">
        <f>ROUND(I142*H142,2)</f>
        <v>0</v>
      </c>
      <c r="K142" s="209" t="s">
        <v>127</v>
      </c>
      <c r="L142" s="47"/>
      <c r="M142" s="214" t="s">
        <v>19</v>
      </c>
      <c r="N142" s="215" t="s">
        <v>45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128</v>
      </c>
      <c r="AT142" s="218" t="s">
        <v>123</v>
      </c>
      <c r="AU142" s="218" t="s">
        <v>84</v>
      </c>
      <c r="AY142" s="20" t="s">
        <v>121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82</v>
      </c>
      <c r="BK142" s="219">
        <f>ROUND(I142*H142,2)</f>
        <v>0</v>
      </c>
      <c r="BL142" s="20" t="s">
        <v>128</v>
      </c>
      <c r="BM142" s="218" t="s">
        <v>245</v>
      </c>
    </row>
    <row r="143" spans="1:47" s="2" customFormat="1" ht="12">
      <c r="A143" s="41"/>
      <c r="B143" s="42"/>
      <c r="C143" s="43"/>
      <c r="D143" s="220" t="s">
        <v>130</v>
      </c>
      <c r="E143" s="43"/>
      <c r="F143" s="221" t="s">
        <v>246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130</v>
      </c>
      <c r="AU143" s="20" t="s">
        <v>84</v>
      </c>
    </row>
    <row r="144" spans="1:51" s="14" customFormat="1" ht="12">
      <c r="A144" s="14"/>
      <c r="B144" s="236"/>
      <c r="C144" s="237"/>
      <c r="D144" s="227" t="s">
        <v>132</v>
      </c>
      <c r="E144" s="238" t="s">
        <v>19</v>
      </c>
      <c r="F144" s="239" t="s">
        <v>247</v>
      </c>
      <c r="G144" s="237"/>
      <c r="H144" s="240">
        <v>8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132</v>
      </c>
      <c r="AU144" s="246" t="s">
        <v>84</v>
      </c>
      <c r="AV144" s="14" t="s">
        <v>84</v>
      </c>
      <c r="AW144" s="14" t="s">
        <v>35</v>
      </c>
      <c r="AX144" s="14" t="s">
        <v>82</v>
      </c>
      <c r="AY144" s="246" t="s">
        <v>121</v>
      </c>
    </row>
    <row r="145" spans="1:65" s="2" customFormat="1" ht="24.15" customHeight="1">
      <c r="A145" s="41"/>
      <c r="B145" s="42"/>
      <c r="C145" s="207" t="s">
        <v>248</v>
      </c>
      <c r="D145" s="207" t="s">
        <v>123</v>
      </c>
      <c r="E145" s="208" t="s">
        <v>249</v>
      </c>
      <c r="F145" s="209" t="s">
        <v>250</v>
      </c>
      <c r="G145" s="210" t="s">
        <v>164</v>
      </c>
      <c r="H145" s="211">
        <v>0.81</v>
      </c>
      <c r="I145" s="212"/>
      <c r="J145" s="213">
        <f>ROUND(I145*H145,2)</f>
        <v>0</v>
      </c>
      <c r="K145" s="209" t="s">
        <v>127</v>
      </c>
      <c r="L145" s="47"/>
      <c r="M145" s="214" t="s">
        <v>19</v>
      </c>
      <c r="N145" s="215" t="s">
        <v>45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128</v>
      </c>
      <c r="AT145" s="218" t="s">
        <v>123</v>
      </c>
      <c r="AU145" s="218" t="s">
        <v>84</v>
      </c>
      <c r="AY145" s="20" t="s">
        <v>121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82</v>
      </c>
      <c r="BK145" s="219">
        <f>ROUND(I145*H145,2)</f>
        <v>0</v>
      </c>
      <c r="BL145" s="20" t="s">
        <v>128</v>
      </c>
      <c r="BM145" s="218" t="s">
        <v>251</v>
      </c>
    </row>
    <row r="146" spans="1:47" s="2" customFormat="1" ht="12">
      <c r="A146" s="41"/>
      <c r="B146" s="42"/>
      <c r="C146" s="43"/>
      <c r="D146" s="220" t="s">
        <v>130</v>
      </c>
      <c r="E146" s="43"/>
      <c r="F146" s="221" t="s">
        <v>252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130</v>
      </c>
      <c r="AU146" s="20" t="s">
        <v>84</v>
      </c>
    </row>
    <row r="147" spans="1:51" s="14" customFormat="1" ht="12">
      <c r="A147" s="14"/>
      <c r="B147" s="236"/>
      <c r="C147" s="237"/>
      <c r="D147" s="227" t="s">
        <v>132</v>
      </c>
      <c r="E147" s="238" t="s">
        <v>19</v>
      </c>
      <c r="F147" s="239" t="s">
        <v>253</v>
      </c>
      <c r="G147" s="237"/>
      <c r="H147" s="240">
        <v>0.81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132</v>
      </c>
      <c r="AU147" s="246" t="s">
        <v>84</v>
      </c>
      <c r="AV147" s="14" t="s">
        <v>84</v>
      </c>
      <c r="AW147" s="14" t="s">
        <v>35</v>
      </c>
      <c r="AX147" s="14" t="s">
        <v>82</v>
      </c>
      <c r="AY147" s="246" t="s">
        <v>121</v>
      </c>
    </row>
    <row r="148" spans="1:65" s="2" customFormat="1" ht="16.5" customHeight="1">
      <c r="A148" s="41"/>
      <c r="B148" s="42"/>
      <c r="C148" s="269" t="s">
        <v>254</v>
      </c>
      <c r="D148" s="269" t="s">
        <v>228</v>
      </c>
      <c r="E148" s="270" t="s">
        <v>255</v>
      </c>
      <c r="F148" s="271" t="s">
        <v>256</v>
      </c>
      <c r="G148" s="272" t="s">
        <v>231</v>
      </c>
      <c r="H148" s="273">
        <v>1.458</v>
      </c>
      <c r="I148" s="274"/>
      <c r="J148" s="275">
        <f>ROUND(I148*H148,2)</f>
        <v>0</v>
      </c>
      <c r="K148" s="271" t="s">
        <v>127</v>
      </c>
      <c r="L148" s="276"/>
      <c r="M148" s="277" t="s">
        <v>19</v>
      </c>
      <c r="N148" s="278" t="s">
        <v>45</v>
      </c>
      <c r="O148" s="87"/>
      <c r="P148" s="216">
        <f>O148*H148</f>
        <v>0</v>
      </c>
      <c r="Q148" s="216">
        <v>1</v>
      </c>
      <c r="R148" s="216">
        <f>Q148*H148</f>
        <v>1.458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233</v>
      </c>
      <c r="AT148" s="218" t="s">
        <v>228</v>
      </c>
      <c r="AU148" s="218" t="s">
        <v>84</v>
      </c>
      <c r="AY148" s="20" t="s">
        <v>121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82</v>
      </c>
      <c r="BK148" s="219">
        <f>ROUND(I148*H148,2)</f>
        <v>0</v>
      </c>
      <c r="BL148" s="20" t="s">
        <v>128</v>
      </c>
      <c r="BM148" s="218" t="s">
        <v>257</v>
      </c>
    </row>
    <row r="149" spans="1:51" s="14" customFormat="1" ht="12">
      <c r="A149" s="14"/>
      <c r="B149" s="236"/>
      <c r="C149" s="237"/>
      <c r="D149" s="227" t="s">
        <v>132</v>
      </c>
      <c r="E149" s="237"/>
      <c r="F149" s="239" t="s">
        <v>258</v>
      </c>
      <c r="G149" s="237"/>
      <c r="H149" s="240">
        <v>1.458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132</v>
      </c>
      <c r="AU149" s="246" t="s">
        <v>84</v>
      </c>
      <c r="AV149" s="14" t="s">
        <v>84</v>
      </c>
      <c r="AW149" s="14" t="s">
        <v>4</v>
      </c>
      <c r="AX149" s="14" t="s">
        <v>82</v>
      </c>
      <c r="AY149" s="246" t="s">
        <v>121</v>
      </c>
    </row>
    <row r="150" spans="1:65" s="2" customFormat="1" ht="16.5" customHeight="1">
      <c r="A150" s="41"/>
      <c r="B150" s="42"/>
      <c r="C150" s="207" t="s">
        <v>259</v>
      </c>
      <c r="D150" s="207" t="s">
        <v>123</v>
      </c>
      <c r="E150" s="208" t="s">
        <v>260</v>
      </c>
      <c r="F150" s="209" t="s">
        <v>261</v>
      </c>
      <c r="G150" s="210" t="s">
        <v>151</v>
      </c>
      <c r="H150" s="211">
        <v>400</v>
      </c>
      <c r="I150" s="212"/>
      <c r="J150" s="213">
        <f>ROUND(I150*H150,2)</f>
        <v>0</v>
      </c>
      <c r="K150" s="209" t="s">
        <v>127</v>
      </c>
      <c r="L150" s="47"/>
      <c r="M150" s="214" t="s">
        <v>19</v>
      </c>
      <c r="N150" s="215" t="s">
        <v>45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128</v>
      </c>
      <c r="AT150" s="218" t="s">
        <v>123</v>
      </c>
      <c r="AU150" s="218" t="s">
        <v>84</v>
      </c>
      <c r="AY150" s="20" t="s">
        <v>121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82</v>
      </c>
      <c r="BK150" s="219">
        <f>ROUND(I150*H150,2)</f>
        <v>0</v>
      </c>
      <c r="BL150" s="20" t="s">
        <v>128</v>
      </c>
      <c r="BM150" s="218" t="s">
        <v>262</v>
      </c>
    </row>
    <row r="151" spans="1:47" s="2" customFormat="1" ht="12">
      <c r="A151" s="41"/>
      <c r="B151" s="42"/>
      <c r="C151" s="43"/>
      <c r="D151" s="220" t="s">
        <v>130</v>
      </c>
      <c r="E151" s="43"/>
      <c r="F151" s="221" t="s">
        <v>263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130</v>
      </c>
      <c r="AU151" s="20" t="s">
        <v>84</v>
      </c>
    </row>
    <row r="152" spans="1:51" s="14" customFormat="1" ht="12">
      <c r="A152" s="14"/>
      <c r="B152" s="236"/>
      <c r="C152" s="237"/>
      <c r="D152" s="227" t="s">
        <v>132</v>
      </c>
      <c r="E152" s="238" t="s">
        <v>19</v>
      </c>
      <c r="F152" s="239" t="s">
        <v>264</v>
      </c>
      <c r="G152" s="237"/>
      <c r="H152" s="240">
        <v>400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132</v>
      </c>
      <c r="AU152" s="246" t="s">
        <v>84</v>
      </c>
      <c r="AV152" s="14" t="s">
        <v>84</v>
      </c>
      <c r="AW152" s="14" t="s">
        <v>35</v>
      </c>
      <c r="AX152" s="14" t="s">
        <v>82</v>
      </c>
      <c r="AY152" s="246" t="s">
        <v>121</v>
      </c>
    </row>
    <row r="153" spans="1:65" s="2" customFormat="1" ht="33" customHeight="1">
      <c r="A153" s="41"/>
      <c r="B153" s="42"/>
      <c r="C153" s="207" t="s">
        <v>265</v>
      </c>
      <c r="D153" s="207" t="s">
        <v>123</v>
      </c>
      <c r="E153" s="208" t="s">
        <v>266</v>
      </c>
      <c r="F153" s="209" t="s">
        <v>267</v>
      </c>
      <c r="G153" s="210" t="s">
        <v>151</v>
      </c>
      <c r="H153" s="211">
        <v>579</v>
      </c>
      <c r="I153" s="212"/>
      <c r="J153" s="213">
        <f>ROUND(I153*H153,2)</f>
        <v>0</v>
      </c>
      <c r="K153" s="209" t="s">
        <v>127</v>
      </c>
      <c r="L153" s="47"/>
      <c r="M153" s="214" t="s">
        <v>19</v>
      </c>
      <c r="N153" s="215" t="s">
        <v>45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128</v>
      </c>
      <c r="AT153" s="218" t="s">
        <v>123</v>
      </c>
      <c r="AU153" s="218" t="s">
        <v>84</v>
      </c>
      <c r="AY153" s="20" t="s">
        <v>121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82</v>
      </c>
      <c r="BK153" s="219">
        <f>ROUND(I153*H153,2)</f>
        <v>0</v>
      </c>
      <c r="BL153" s="20" t="s">
        <v>128</v>
      </c>
      <c r="BM153" s="218" t="s">
        <v>268</v>
      </c>
    </row>
    <row r="154" spans="1:47" s="2" customFormat="1" ht="12">
      <c r="A154" s="41"/>
      <c r="B154" s="42"/>
      <c r="C154" s="43"/>
      <c r="D154" s="220" t="s">
        <v>130</v>
      </c>
      <c r="E154" s="43"/>
      <c r="F154" s="221" t="s">
        <v>269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130</v>
      </c>
      <c r="AU154" s="20" t="s">
        <v>84</v>
      </c>
    </row>
    <row r="155" spans="1:51" s="14" customFormat="1" ht="12">
      <c r="A155" s="14"/>
      <c r="B155" s="236"/>
      <c r="C155" s="237"/>
      <c r="D155" s="227" t="s">
        <v>132</v>
      </c>
      <c r="E155" s="238" t="s">
        <v>19</v>
      </c>
      <c r="F155" s="239" t="s">
        <v>270</v>
      </c>
      <c r="G155" s="237"/>
      <c r="H155" s="240">
        <v>579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132</v>
      </c>
      <c r="AU155" s="246" t="s">
        <v>84</v>
      </c>
      <c r="AV155" s="14" t="s">
        <v>84</v>
      </c>
      <c r="AW155" s="14" t="s">
        <v>35</v>
      </c>
      <c r="AX155" s="14" t="s">
        <v>82</v>
      </c>
      <c r="AY155" s="246" t="s">
        <v>121</v>
      </c>
    </row>
    <row r="156" spans="1:65" s="2" customFormat="1" ht="21.75" customHeight="1">
      <c r="A156" s="41"/>
      <c r="B156" s="42"/>
      <c r="C156" s="207" t="s">
        <v>271</v>
      </c>
      <c r="D156" s="207" t="s">
        <v>123</v>
      </c>
      <c r="E156" s="208" t="s">
        <v>272</v>
      </c>
      <c r="F156" s="209" t="s">
        <v>273</v>
      </c>
      <c r="G156" s="210" t="s">
        <v>151</v>
      </c>
      <c r="H156" s="211">
        <v>854.1</v>
      </c>
      <c r="I156" s="212"/>
      <c r="J156" s="213">
        <f>ROUND(I156*H156,2)</f>
        <v>0</v>
      </c>
      <c r="K156" s="209" t="s">
        <v>127</v>
      </c>
      <c r="L156" s="47"/>
      <c r="M156" s="214" t="s">
        <v>19</v>
      </c>
      <c r="N156" s="215" t="s">
        <v>45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128</v>
      </c>
      <c r="AT156" s="218" t="s">
        <v>123</v>
      </c>
      <c r="AU156" s="218" t="s">
        <v>84</v>
      </c>
      <c r="AY156" s="20" t="s">
        <v>121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82</v>
      </c>
      <c r="BK156" s="219">
        <f>ROUND(I156*H156,2)</f>
        <v>0</v>
      </c>
      <c r="BL156" s="20" t="s">
        <v>128</v>
      </c>
      <c r="BM156" s="218" t="s">
        <v>274</v>
      </c>
    </row>
    <row r="157" spans="1:47" s="2" customFormat="1" ht="12">
      <c r="A157" s="41"/>
      <c r="B157" s="42"/>
      <c r="C157" s="43"/>
      <c r="D157" s="220" t="s">
        <v>130</v>
      </c>
      <c r="E157" s="43"/>
      <c r="F157" s="221" t="s">
        <v>275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130</v>
      </c>
      <c r="AU157" s="20" t="s">
        <v>84</v>
      </c>
    </row>
    <row r="158" spans="1:51" s="14" customFormat="1" ht="12">
      <c r="A158" s="14"/>
      <c r="B158" s="236"/>
      <c r="C158" s="237"/>
      <c r="D158" s="227" t="s">
        <v>132</v>
      </c>
      <c r="E158" s="238" t="s">
        <v>19</v>
      </c>
      <c r="F158" s="239" t="s">
        <v>276</v>
      </c>
      <c r="G158" s="237"/>
      <c r="H158" s="240">
        <v>854.1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132</v>
      </c>
      <c r="AU158" s="246" t="s">
        <v>84</v>
      </c>
      <c r="AV158" s="14" t="s">
        <v>84</v>
      </c>
      <c r="AW158" s="14" t="s">
        <v>35</v>
      </c>
      <c r="AX158" s="14" t="s">
        <v>82</v>
      </c>
      <c r="AY158" s="246" t="s">
        <v>121</v>
      </c>
    </row>
    <row r="159" spans="1:63" s="12" customFormat="1" ht="22.8" customHeight="1">
      <c r="A159" s="12"/>
      <c r="B159" s="191"/>
      <c r="C159" s="192"/>
      <c r="D159" s="193" t="s">
        <v>73</v>
      </c>
      <c r="E159" s="205" t="s">
        <v>277</v>
      </c>
      <c r="F159" s="205" t="s">
        <v>278</v>
      </c>
      <c r="G159" s="192"/>
      <c r="H159" s="192"/>
      <c r="I159" s="195"/>
      <c r="J159" s="206">
        <f>BK159</f>
        <v>0</v>
      </c>
      <c r="K159" s="192"/>
      <c r="L159" s="197"/>
      <c r="M159" s="198"/>
      <c r="N159" s="199"/>
      <c r="O159" s="199"/>
      <c r="P159" s="200">
        <f>SUM(P160:P166)</f>
        <v>0</v>
      </c>
      <c r="Q159" s="199"/>
      <c r="R159" s="200">
        <f>SUM(R160:R166)</f>
        <v>0</v>
      </c>
      <c r="S159" s="199"/>
      <c r="T159" s="201">
        <f>SUM(T160:T166)</f>
        <v>21.005999999999997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2" t="s">
        <v>82</v>
      </c>
      <c r="AT159" s="203" t="s">
        <v>73</v>
      </c>
      <c r="AU159" s="203" t="s">
        <v>82</v>
      </c>
      <c r="AY159" s="202" t="s">
        <v>121</v>
      </c>
      <c r="BK159" s="204">
        <f>SUM(BK160:BK166)</f>
        <v>0</v>
      </c>
    </row>
    <row r="160" spans="1:65" s="2" customFormat="1" ht="16.5" customHeight="1">
      <c r="A160" s="41"/>
      <c r="B160" s="42"/>
      <c r="C160" s="207" t="s">
        <v>279</v>
      </c>
      <c r="D160" s="207" t="s">
        <v>123</v>
      </c>
      <c r="E160" s="208" t="s">
        <v>280</v>
      </c>
      <c r="F160" s="209" t="s">
        <v>281</v>
      </c>
      <c r="G160" s="210" t="s">
        <v>282</v>
      </c>
      <c r="H160" s="211">
        <v>20</v>
      </c>
      <c r="I160" s="212"/>
      <c r="J160" s="213">
        <f>ROUND(I160*H160,2)</f>
        <v>0</v>
      </c>
      <c r="K160" s="209" t="s">
        <v>146</v>
      </c>
      <c r="L160" s="47"/>
      <c r="M160" s="214" t="s">
        <v>19</v>
      </c>
      <c r="N160" s="215" t="s">
        <v>45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128</v>
      </c>
      <c r="AT160" s="218" t="s">
        <v>123</v>
      </c>
      <c r="AU160" s="218" t="s">
        <v>84</v>
      </c>
      <c r="AY160" s="20" t="s">
        <v>121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82</v>
      </c>
      <c r="BK160" s="219">
        <f>ROUND(I160*H160,2)</f>
        <v>0</v>
      </c>
      <c r="BL160" s="20" t="s">
        <v>128</v>
      </c>
      <c r="BM160" s="218" t="s">
        <v>283</v>
      </c>
    </row>
    <row r="161" spans="1:65" s="2" customFormat="1" ht="16.5" customHeight="1">
      <c r="A161" s="41"/>
      <c r="B161" s="42"/>
      <c r="C161" s="207" t="s">
        <v>284</v>
      </c>
      <c r="D161" s="207" t="s">
        <v>123</v>
      </c>
      <c r="E161" s="208" t="s">
        <v>285</v>
      </c>
      <c r="F161" s="209" t="s">
        <v>286</v>
      </c>
      <c r="G161" s="210" t="s">
        <v>164</v>
      </c>
      <c r="H161" s="211">
        <v>1.683</v>
      </c>
      <c r="I161" s="212"/>
      <c r="J161" s="213">
        <f>ROUND(I161*H161,2)</f>
        <v>0</v>
      </c>
      <c r="K161" s="209" t="s">
        <v>127</v>
      </c>
      <c r="L161" s="47"/>
      <c r="M161" s="214" t="s">
        <v>19</v>
      </c>
      <c r="N161" s="215" t="s">
        <v>45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2</v>
      </c>
      <c r="T161" s="217">
        <f>S161*H161</f>
        <v>3.366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128</v>
      </c>
      <c r="AT161" s="218" t="s">
        <v>123</v>
      </c>
      <c r="AU161" s="218" t="s">
        <v>84</v>
      </c>
      <c r="AY161" s="20" t="s">
        <v>121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82</v>
      </c>
      <c r="BK161" s="219">
        <f>ROUND(I161*H161,2)</f>
        <v>0</v>
      </c>
      <c r="BL161" s="20" t="s">
        <v>128</v>
      </c>
      <c r="BM161" s="218" t="s">
        <v>287</v>
      </c>
    </row>
    <row r="162" spans="1:47" s="2" customFormat="1" ht="12">
      <c r="A162" s="41"/>
      <c r="B162" s="42"/>
      <c r="C162" s="43"/>
      <c r="D162" s="220" t="s">
        <v>130</v>
      </c>
      <c r="E162" s="43"/>
      <c r="F162" s="221" t="s">
        <v>288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130</v>
      </c>
      <c r="AU162" s="20" t="s">
        <v>84</v>
      </c>
    </row>
    <row r="163" spans="1:51" s="14" customFormat="1" ht="12">
      <c r="A163" s="14"/>
      <c r="B163" s="236"/>
      <c r="C163" s="237"/>
      <c r="D163" s="227" t="s">
        <v>132</v>
      </c>
      <c r="E163" s="238" t="s">
        <v>19</v>
      </c>
      <c r="F163" s="239" t="s">
        <v>289</v>
      </c>
      <c r="G163" s="237"/>
      <c r="H163" s="240">
        <v>1.683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132</v>
      </c>
      <c r="AU163" s="246" t="s">
        <v>84</v>
      </c>
      <c r="AV163" s="14" t="s">
        <v>84</v>
      </c>
      <c r="AW163" s="14" t="s">
        <v>35</v>
      </c>
      <c r="AX163" s="14" t="s">
        <v>82</v>
      </c>
      <c r="AY163" s="246" t="s">
        <v>121</v>
      </c>
    </row>
    <row r="164" spans="1:65" s="2" customFormat="1" ht="16.5" customHeight="1">
      <c r="A164" s="41"/>
      <c r="B164" s="42"/>
      <c r="C164" s="207" t="s">
        <v>290</v>
      </c>
      <c r="D164" s="207" t="s">
        <v>123</v>
      </c>
      <c r="E164" s="208" t="s">
        <v>291</v>
      </c>
      <c r="F164" s="209" t="s">
        <v>292</v>
      </c>
      <c r="G164" s="210" t="s">
        <v>164</v>
      </c>
      <c r="H164" s="211">
        <v>12.6</v>
      </c>
      <c r="I164" s="212"/>
      <c r="J164" s="213">
        <f>ROUND(I164*H164,2)</f>
        <v>0</v>
      </c>
      <c r="K164" s="209" t="s">
        <v>146</v>
      </c>
      <c r="L164" s="47"/>
      <c r="M164" s="214" t="s">
        <v>19</v>
      </c>
      <c r="N164" s="215" t="s">
        <v>45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1.4</v>
      </c>
      <c r="T164" s="217">
        <f>S164*H164</f>
        <v>17.639999999999997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128</v>
      </c>
      <c r="AT164" s="218" t="s">
        <v>123</v>
      </c>
      <c r="AU164" s="218" t="s">
        <v>84</v>
      </c>
      <c r="AY164" s="20" t="s">
        <v>121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82</v>
      </c>
      <c r="BK164" s="219">
        <f>ROUND(I164*H164,2)</f>
        <v>0</v>
      </c>
      <c r="BL164" s="20" t="s">
        <v>128</v>
      </c>
      <c r="BM164" s="218" t="s">
        <v>293</v>
      </c>
    </row>
    <row r="165" spans="1:51" s="14" customFormat="1" ht="12">
      <c r="A165" s="14"/>
      <c r="B165" s="236"/>
      <c r="C165" s="237"/>
      <c r="D165" s="227" t="s">
        <v>132</v>
      </c>
      <c r="E165" s="238" t="s">
        <v>19</v>
      </c>
      <c r="F165" s="239" t="s">
        <v>294</v>
      </c>
      <c r="G165" s="237"/>
      <c r="H165" s="240">
        <v>12.6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132</v>
      </c>
      <c r="AU165" s="246" t="s">
        <v>84</v>
      </c>
      <c r="AV165" s="14" t="s">
        <v>84</v>
      </c>
      <c r="AW165" s="14" t="s">
        <v>35</v>
      </c>
      <c r="AX165" s="14" t="s">
        <v>82</v>
      </c>
      <c r="AY165" s="246" t="s">
        <v>121</v>
      </c>
    </row>
    <row r="166" spans="1:65" s="2" customFormat="1" ht="16.5" customHeight="1">
      <c r="A166" s="41"/>
      <c r="B166" s="42"/>
      <c r="C166" s="207" t="s">
        <v>295</v>
      </c>
      <c r="D166" s="207" t="s">
        <v>123</v>
      </c>
      <c r="E166" s="208" t="s">
        <v>296</v>
      </c>
      <c r="F166" s="209" t="s">
        <v>297</v>
      </c>
      <c r="G166" s="210" t="s">
        <v>298</v>
      </c>
      <c r="H166" s="211">
        <v>1</v>
      </c>
      <c r="I166" s="212"/>
      <c r="J166" s="213">
        <f>ROUND(I166*H166,2)</f>
        <v>0</v>
      </c>
      <c r="K166" s="209" t="s">
        <v>146</v>
      </c>
      <c r="L166" s="47"/>
      <c r="M166" s="214" t="s">
        <v>19</v>
      </c>
      <c r="N166" s="215" t="s">
        <v>45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128</v>
      </c>
      <c r="AT166" s="218" t="s">
        <v>123</v>
      </c>
      <c r="AU166" s="218" t="s">
        <v>84</v>
      </c>
      <c r="AY166" s="20" t="s">
        <v>121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82</v>
      </c>
      <c r="BK166" s="219">
        <f>ROUND(I166*H166,2)</f>
        <v>0</v>
      </c>
      <c r="BL166" s="20" t="s">
        <v>128</v>
      </c>
      <c r="BM166" s="218" t="s">
        <v>299</v>
      </c>
    </row>
    <row r="167" spans="1:63" s="12" customFormat="1" ht="22.8" customHeight="1">
      <c r="A167" s="12"/>
      <c r="B167" s="191"/>
      <c r="C167" s="192"/>
      <c r="D167" s="193" t="s">
        <v>73</v>
      </c>
      <c r="E167" s="205" t="s">
        <v>300</v>
      </c>
      <c r="F167" s="205" t="s">
        <v>301</v>
      </c>
      <c r="G167" s="192"/>
      <c r="H167" s="192"/>
      <c r="I167" s="195"/>
      <c r="J167" s="206">
        <f>BK167</f>
        <v>0</v>
      </c>
      <c r="K167" s="192"/>
      <c r="L167" s="197"/>
      <c r="M167" s="198"/>
      <c r="N167" s="199"/>
      <c r="O167" s="199"/>
      <c r="P167" s="200">
        <f>SUM(P168:P178)</f>
        <v>0</v>
      </c>
      <c r="Q167" s="199"/>
      <c r="R167" s="200">
        <f>SUM(R168:R178)</f>
        <v>0</v>
      </c>
      <c r="S167" s="199"/>
      <c r="T167" s="201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82</v>
      </c>
      <c r="AT167" s="203" t="s">
        <v>73</v>
      </c>
      <c r="AU167" s="203" t="s">
        <v>82</v>
      </c>
      <c r="AY167" s="202" t="s">
        <v>121</v>
      </c>
      <c r="BK167" s="204">
        <f>SUM(BK168:BK178)</f>
        <v>0</v>
      </c>
    </row>
    <row r="168" spans="1:65" s="2" customFormat="1" ht="24.15" customHeight="1">
      <c r="A168" s="41"/>
      <c r="B168" s="42"/>
      <c r="C168" s="207" t="s">
        <v>302</v>
      </c>
      <c r="D168" s="207" t="s">
        <v>123</v>
      </c>
      <c r="E168" s="208" t="s">
        <v>303</v>
      </c>
      <c r="F168" s="209" t="s">
        <v>304</v>
      </c>
      <c r="G168" s="210" t="s">
        <v>231</v>
      </c>
      <c r="H168" s="211">
        <v>27.156</v>
      </c>
      <c r="I168" s="212"/>
      <c r="J168" s="213">
        <f>ROUND(I168*H168,2)</f>
        <v>0</v>
      </c>
      <c r="K168" s="209" t="s">
        <v>127</v>
      </c>
      <c r="L168" s="47"/>
      <c r="M168" s="214" t="s">
        <v>19</v>
      </c>
      <c r="N168" s="215" t="s">
        <v>45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128</v>
      </c>
      <c r="AT168" s="218" t="s">
        <v>123</v>
      </c>
      <c r="AU168" s="218" t="s">
        <v>84</v>
      </c>
      <c r="AY168" s="20" t="s">
        <v>121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82</v>
      </c>
      <c r="BK168" s="219">
        <f>ROUND(I168*H168,2)</f>
        <v>0</v>
      </c>
      <c r="BL168" s="20" t="s">
        <v>128</v>
      </c>
      <c r="BM168" s="218" t="s">
        <v>305</v>
      </c>
    </row>
    <row r="169" spans="1:47" s="2" customFormat="1" ht="12">
      <c r="A169" s="41"/>
      <c r="B169" s="42"/>
      <c r="C169" s="43"/>
      <c r="D169" s="220" t="s">
        <v>130</v>
      </c>
      <c r="E169" s="43"/>
      <c r="F169" s="221" t="s">
        <v>306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130</v>
      </c>
      <c r="AU169" s="20" t="s">
        <v>84</v>
      </c>
    </row>
    <row r="170" spans="1:65" s="2" customFormat="1" ht="24.15" customHeight="1">
      <c r="A170" s="41"/>
      <c r="B170" s="42"/>
      <c r="C170" s="207" t="s">
        <v>307</v>
      </c>
      <c r="D170" s="207" t="s">
        <v>123</v>
      </c>
      <c r="E170" s="208" t="s">
        <v>308</v>
      </c>
      <c r="F170" s="209" t="s">
        <v>309</v>
      </c>
      <c r="G170" s="210" t="s">
        <v>231</v>
      </c>
      <c r="H170" s="211">
        <v>271.56</v>
      </c>
      <c r="I170" s="212"/>
      <c r="J170" s="213">
        <f>ROUND(I170*H170,2)</f>
        <v>0</v>
      </c>
      <c r="K170" s="209" t="s">
        <v>127</v>
      </c>
      <c r="L170" s="47"/>
      <c r="M170" s="214" t="s">
        <v>19</v>
      </c>
      <c r="N170" s="215" t="s">
        <v>45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128</v>
      </c>
      <c r="AT170" s="218" t="s">
        <v>123</v>
      </c>
      <c r="AU170" s="218" t="s">
        <v>84</v>
      </c>
      <c r="AY170" s="20" t="s">
        <v>121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82</v>
      </c>
      <c r="BK170" s="219">
        <f>ROUND(I170*H170,2)</f>
        <v>0</v>
      </c>
      <c r="BL170" s="20" t="s">
        <v>128</v>
      </c>
      <c r="BM170" s="218" t="s">
        <v>310</v>
      </c>
    </row>
    <row r="171" spans="1:47" s="2" customFormat="1" ht="12">
      <c r="A171" s="41"/>
      <c r="B171" s="42"/>
      <c r="C171" s="43"/>
      <c r="D171" s="220" t="s">
        <v>130</v>
      </c>
      <c r="E171" s="43"/>
      <c r="F171" s="221" t="s">
        <v>311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130</v>
      </c>
      <c r="AU171" s="20" t="s">
        <v>84</v>
      </c>
    </row>
    <row r="172" spans="1:51" s="14" customFormat="1" ht="12">
      <c r="A172" s="14"/>
      <c r="B172" s="236"/>
      <c r="C172" s="237"/>
      <c r="D172" s="227" t="s">
        <v>132</v>
      </c>
      <c r="E172" s="237"/>
      <c r="F172" s="239" t="s">
        <v>312</v>
      </c>
      <c r="G172" s="237"/>
      <c r="H172" s="240">
        <v>271.56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132</v>
      </c>
      <c r="AU172" s="246" t="s">
        <v>84</v>
      </c>
      <c r="AV172" s="14" t="s">
        <v>84</v>
      </c>
      <c r="AW172" s="14" t="s">
        <v>4</v>
      </c>
      <c r="AX172" s="14" t="s">
        <v>82</v>
      </c>
      <c r="AY172" s="246" t="s">
        <v>121</v>
      </c>
    </row>
    <row r="173" spans="1:65" s="2" customFormat="1" ht="24.15" customHeight="1">
      <c r="A173" s="41"/>
      <c r="B173" s="42"/>
      <c r="C173" s="207" t="s">
        <v>313</v>
      </c>
      <c r="D173" s="207" t="s">
        <v>123</v>
      </c>
      <c r="E173" s="208" t="s">
        <v>314</v>
      </c>
      <c r="F173" s="209" t="s">
        <v>315</v>
      </c>
      <c r="G173" s="210" t="s">
        <v>231</v>
      </c>
      <c r="H173" s="211">
        <v>9.516</v>
      </c>
      <c r="I173" s="212"/>
      <c r="J173" s="213">
        <f>ROUND(I173*H173,2)</f>
        <v>0</v>
      </c>
      <c r="K173" s="209" t="s">
        <v>127</v>
      </c>
      <c r="L173" s="47"/>
      <c r="M173" s="214" t="s">
        <v>19</v>
      </c>
      <c r="N173" s="215" t="s">
        <v>45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128</v>
      </c>
      <c r="AT173" s="218" t="s">
        <v>123</v>
      </c>
      <c r="AU173" s="218" t="s">
        <v>84</v>
      </c>
      <c r="AY173" s="20" t="s">
        <v>121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82</v>
      </c>
      <c r="BK173" s="219">
        <f>ROUND(I173*H173,2)</f>
        <v>0</v>
      </c>
      <c r="BL173" s="20" t="s">
        <v>128</v>
      </c>
      <c r="BM173" s="218" t="s">
        <v>316</v>
      </c>
    </row>
    <row r="174" spans="1:47" s="2" customFormat="1" ht="12">
      <c r="A174" s="41"/>
      <c r="B174" s="42"/>
      <c r="C174" s="43"/>
      <c r="D174" s="220" t="s">
        <v>130</v>
      </c>
      <c r="E174" s="43"/>
      <c r="F174" s="221" t="s">
        <v>317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130</v>
      </c>
      <c r="AU174" s="20" t="s">
        <v>84</v>
      </c>
    </row>
    <row r="175" spans="1:51" s="14" customFormat="1" ht="12">
      <c r="A175" s="14"/>
      <c r="B175" s="236"/>
      <c r="C175" s="237"/>
      <c r="D175" s="227" t="s">
        <v>132</v>
      </c>
      <c r="E175" s="238" t="s">
        <v>19</v>
      </c>
      <c r="F175" s="239" t="s">
        <v>318</v>
      </c>
      <c r="G175" s="237"/>
      <c r="H175" s="240">
        <v>9.516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132</v>
      </c>
      <c r="AU175" s="246" t="s">
        <v>84</v>
      </c>
      <c r="AV175" s="14" t="s">
        <v>84</v>
      </c>
      <c r="AW175" s="14" t="s">
        <v>35</v>
      </c>
      <c r="AX175" s="14" t="s">
        <v>82</v>
      </c>
      <c r="AY175" s="246" t="s">
        <v>121</v>
      </c>
    </row>
    <row r="176" spans="1:65" s="2" customFormat="1" ht="24.15" customHeight="1">
      <c r="A176" s="41"/>
      <c r="B176" s="42"/>
      <c r="C176" s="207" t="s">
        <v>319</v>
      </c>
      <c r="D176" s="207" t="s">
        <v>123</v>
      </c>
      <c r="E176" s="208" t="s">
        <v>320</v>
      </c>
      <c r="F176" s="209" t="s">
        <v>321</v>
      </c>
      <c r="G176" s="210" t="s">
        <v>231</v>
      </c>
      <c r="H176" s="211">
        <v>17.64</v>
      </c>
      <c r="I176" s="212"/>
      <c r="J176" s="213">
        <f>ROUND(I176*H176,2)</f>
        <v>0</v>
      </c>
      <c r="K176" s="209" t="s">
        <v>127</v>
      </c>
      <c r="L176" s="47"/>
      <c r="M176" s="214" t="s">
        <v>19</v>
      </c>
      <c r="N176" s="215" t="s">
        <v>45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128</v>
      </c>
      <c r="AT176" s="218" t="s">
        <v>123</v>
      </c>
      <c r="AU176" s="218" t="s">
        <v>84</v>
      </c>
      <c r="AY176" s="20" t="s">
        <v>121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82</v>
      </c>
      <c r="BK176" s="219">
        <f>ROUND(I176*H176,2)</f>
        <v>0</v>
      </c>
      <c r="BL176" s="20" t="s">
        <v>128</v>
      </c>
      <c r="BM176" s="218" t="s">
        <v>322</v>
      </c>
    </row>
    <row r="177" spans="1:47" s="2" customFormat="1" ht="12">
      <c r="A177" s="41"/>
      <c r="B177" s="42"/>
      <c r="C177" s="43"/>
      <c r="D177" s="220" t="s">
        <v>130</v>
      </c>
      <c r="E177" s="43"/>
      <c r="F177" s="221" t="s">
        <v>323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130</v>
      </c>
      <c r="AU177" s="20" t="s">
        <v>84</v>
      </c>
    </row>
    <row r="178" spans="1:51" s="14" customFormat="1" ht="12">
      <c r="A178" s="14"/>
      <c r="B178" s="236"/>
      <c r="C178" s="237"/>
      <c r="D178" s="227" t="s">
        <v>132</v>
      </c>
      <c r="E178" s="238" t="s">
        <v>19</v>
      </c>
      <c r="F178" s="239" t="s">
        <v>324</v>
      </c>
      <c r="G178" s="237"/>
      <c r="H178" s="240">
        <v>17.64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132</v>
      </c>
      <c r="AU178" s="246" t="s">
        <v>84</v>
      </c>
      <c r="AV178" s="14" t="s">
        <v>84</v>
      </c>
      <c r="AW178" s="14" t="s">
        <v>35</v>
      </c>
      <c r="AX178" s="14" t="s">
        <v>82</v>
      </c>
      <c r="AY178" s="246" t="s">
        <v>121</v>
      </c>
    </row>
    <row r="179" spans="1:63" s="12" customFormat="1" ht="22.8" customHeight="1">
      <c r="A179" s="12"/>
      <c r="B179" s="191"/>
      <c r="C179" s="192"/>
      <c r="D179" s="193" t="s">
        <v>73</v>
      </c>
      <c r="E179" s="205" t="s">
        <v>325</v>
      </c>
      <c r="F179" s="205" t="s">
        <v>326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SUM(P180:P181)</f>
        <v>0</v>
      </c>
      <c r="Q179" s="199"/>
      <c r="R179" s="200">
        <f>SUM(R180:R181)</f>
        <v>0</v>
      </c>
      <c r="S179" s="199"/>
      <c r="T179" s="201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82</v>
      </c>
      <c r="AT179" s="203" t="s">
        <v>73</v>
      </c>
      <c r="AU179" s="203" t="s">
        <v>82</v>
      </c>
      <c r="AY179" s="202" t="s">
        <v>121</v>
      </c>
      <c r="BK179" s="204">
        <f>SUM(BK180:BK181)</f>
        <v>0</v>
      </c>
    </row>
    <row r="180" spans="1:65" s="2" customFormat="1" ht="16.5" customHeight="1">
      <c r="A180" s="41"/>
      <c r="B180" s="42"/>
      <c r="C180" s="207" t="s">
        <v>327</v>
      </c>
      <c r="D180" s="207" t="s">
        <v>123</v>
      </c>
      <c r="E180" s="208" t="s">
        <v>328</v>
      </c>
      <c r="F180" s="209" t="s">
        <v>329</v>
      </c>
      <c r="G180" s="210" t="s">
        <v>231</v>
      </c>
      <c r="H180" s="211">
        <v>65.458</v>
      </c>
      <c r="I180" s="212"/>
      <c r="J180" s="213">
        <f>ROUND(I180*H180,2)</f>
        <v>0</v>
      </c>
      <c r="K180" s="209" t="s">
        <v>127</v>
      </c>
      <c r="L180" s="47"/>
      <c r="M180" s="214" t="s">
        <v>19</v>
      </c>
      <c r="N180" s="215" t="s">
        <v>45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128</v>
      </c>
      <c r="AT180" s="218" t="s">
        <v>123</v>
      </c>
      <c r="AU180" s="218" t="s">
        <v>84</v>
      </c>
      <c r="AY180" s="20" t="s">
        <v>121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82</v>
      </c>
      <c r="BK180" s="219">
        <f>ROUND(I180*H180,2)</f>
        <v>0</v>
      </c>
      <c r="BL180" s="20" t="s">
        <v>128</v>
      </c>
      <c r="BM180" s="218" t="s">
        <v>330</v>
      </c>
    </row>
    <row r="181" spans="1:47" s="2" customFormat="1" ht="12">
      <c r="A181" s="41"/>
      <c r="B181" s="42"/>
      <c r="C181" s="43"/>
      <c r="D181" s="220" t="s">
        <v>130</v>
      </c>
      <c r="E181" s="43"/>
      <c r="F181" s="221" t="s">
        <v>331</v>
      </c>
      <c r="G181" s="43"/>
      <c r="H181" s="43"/>
      <c r="I181" s="222"/>
      <c r="J181" s="43"/>
      <c r="K181" s="43"/>
      <c r="L181" s="47"/>
      <c r="M181" s="279"/>
      <c r="N181" s="280"/>
      <c r="O181" s="281"/>
      <c r="P181" s="281"/>
      <c r="Q181" s="281"/>
      <c r="R181" s="281"/>
      <c r="S181" s="281"/>
      <c r="T181" s="282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130</v>
      </c>
      <c r="AU181" s="20" t="s">
        <v>84</v>
      </c>
    </row>
    <row r="182" spans="1:31" s="2" customFormat="1" ht="6.95" customHeight="1">
      <c r="A182" s="41"/>
      <c r="B182" s="62"/>
      <c r="C182" s="63"/>
      <c r="D182" s="63"/>
      <c r="E182" s="63"/>
      <c r="F182" s="63"/>
      <c r="G182" s="63"/>
      <c r="H182" s="63"/>
      <c r="I182" s="63"/>
      <c r="J182" s="63"/>
      <c r="K182" s="63"/>
      <c r="L182" s="47"/>
      <c r="M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</row>
  </sheetData>
  <sheetProtection password="CC35" sheet="1" objects="1" scenarios="1" formatColumns="0" formatRows="0" autoFilter="0"/>
  <autoFilter ref="C83:K18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111103313"/>
    <hyperlink ref="F92" r:id="rId2" display="https://podminky.urs.cz/item/CS_URS_2024_01/113202111"/>
    <hyperlink ref="F96" r:id="rId3" display="https://podminky.urs.cz/item/CS_URS_2024_01/121112003"/>
    <hyperlink ref="F99" r:id="rId4" display="https://podminky.urs.cz/item/CS_URS_2024_01/121151103"/>
    <hyperlink ref="F102" r:id="rId5" display="https://podminky.urs.cz/item/CS_URS_2024_01/131213701"/>
    <hyperlink ref="F105" r:id="rId6" display="https://podminky.urs.cz/item/CS_URS_2024_01/131251103"/>
    <hyperlink ref="F110" r:id="rId7" display="https://podminky.urs.cz/item/CS_URS_2024_01/132212331"/>
    <hyperlink ref="F113" r:id="rId8" display="https://podminky.urs.cz/item/CS_URS_2024_01/132251251"/>
    <hyperlink ref="F116" r:id="rId9" display="https://podminky.urs.cz/item/CS_URS_2024_01/133312811"/>
    <hyperlink ref="F124" r:id="rId10" display="https://podminky.urs.cz/item/CS_URS_2024_01/162706111"/>
    <hyperlink ref="F127" r:id="rId11" display="https://podminky.urs.cz/item/CS_URS_2024_01/162706119"/>
    <hyperlink ref="F130" r:id="rId12" display="https://podminky.urs.cz/item/CS_URS_2024_01/162751117"/>
    <hyperlink ref="F133" r:id="rId13" display="https://podminky.urs.cz/item/CS_URS_2024_01/162751119"/>
    <hyperlink ref="F136" r:id="rId14" display="https://podminky.urs.cz/item/CS_URS_2024_01/167103101"/>
    <hyperlink ref="F140" r:id="rId15" display="https://podminky.urs.cz/item/CS_URS_2024_01/171201231"/>
    <hyperlink ref="F143" r:id="rId16" display="https://podminky.urs.cz/item/CS_URS_2024_01/174111101"/>
    <hyperlink ref="F146" r:id="rId17" display="https://podminky.urs.cz/item/CS_URS_2024_01/174211101"/>
    <hyperlink ref="F151" r:id="rId18" display="https://podminky.urs.cz/item/CS_URS_2024_01/181006111"/>
    <hyperlink ref="F154" r:id="rId19" display="https://podminky.urs.cz/item/CS_URS_2024_01/181111111"/>
    <hyperlink ref="F157" r:id="rId20" display="https://podminky.urs.cz/item/CS_URS_2024_01/181912112"/>
    <hyperlink ref="F162" r:id="rId21" display="https://podminky.urs.cz/item/CS_URS_2024_01/961044111"/>
    <hyperlink ref="F169" r:id="rId22" display="https://podminky.urs.cz/item/CS_URS_2024_01/997221571"/>
    <hyperlink ref="F171" r:id="rId23" display="https://podminky.urs.cz/item/CS_URS_2024_01/997221579"/>
    <hyperlink ref="F174" r:id="rId24" display="https://podminky.urs.cz/item/CS_URS_2024_01/997221625"/>
    <hyperlink ref="F177" r:id="rId25" display="https://podminky.urs.cz/item/CS_URS_2024_01/997221655"/>
    <hyperlink ref="F181" r:id="rId26" display="https://podminky.urs.cz/item/CS_URS_2024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Dodávka zařízení komunitního centra - Základní škola, Trutnov, R.Frimla 816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332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ROUND((SUM(BE85:BE150)),2)</f>
        <v>0</v>
      </c>
      <c r="G33" s="41"/>
      <c r="H33" s="41"/>
      <c r="I33" s="151">
        <v>0.21</v>
      </c>
      <c r="J33" s="150">
        <f>ROUND(((SUM(BE85:BE150))*I33),2)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ROUND((SUM(BF85:BF150)),2)</f>
        <v>0</v>
      </c>
      <c r="G34" s="41"/>
      <c r="H34" s="41"/>
      <c r="I34" s="151">
        <v>0.15</v>
      </c>
      <c r="J34" s="150">
        <f>ROUND(((SUM(BF85:BF150))*I34),2)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ROUND((SUM(BG85:BG150)),2)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ROUND((SUM(BH85:BH150)),2)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ROUND((SUM(BI85:BI150)),2)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97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Dodávka zařízení komunitního centra - Základní škola, Trutnov, R.Frimla 816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02 - Stavební práce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Trutnov, R.Frimla 816, 541 01</v>
      </c>
      <c r="G54" s="43"/>
      <c r="H54" s="43"/>
      <c r="I54" s="35" t="s">
        <v>32</v>
      </c>
      <c r="J54" s="39" t="str">
        <f>E21</f>
        <v>RSU s.r.o. Voletinská 252, 541 03 Trutnov - 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 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98</v>
      </c>
      <c r="D57" s="165"/>
      <c r="E57" s="165"/>
      <c r="F57" s="165"/>
      <c r="G57" s="165"/>
      <c r="H57" s="165"/>
      <c r="I57" s="165"/>
      <c r="J57" s="166" t="s">
        <v>99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100</v>
      </c>
    </row>
    <row r="60" spans="1:31" s="9" customFormat="1" ht="24.95" customHeight="1">
      <c r="A60" s="9"/>
      <c r="B60" s="168"/>
      <c r="C60" s="169"/>
      <c r="D60" s="170" t="s">
        <v>101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333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334</v>
      </c>
      <c r="E62" s="177"/>
      <c r="F62" s="177"/>
      <c r="G62" s="177"/>
      <c r="H62" s="177"/>
      <c r="I62" s="177"/>
      <c r="J62" s="178">
        <f>J103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335</v>
      </c>
      <c r="E63" s="177"/>
      <c r="F63" s="177"/>
      <c r="G63" s="177"/>
      <c r="H63" s="177"/>
      <c r="I63" s="177"/>
      <c r="J63" s="178">
        <f>J107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103</v>
      </c>
      <c r="E64" s="177"/>
      <c r="F64" s="177"/>
      <c r="G64" s="177"/>
      <c r="H64" s="177"/>
      <c r="I64" s="177"/>
      <c r="J64" s="178">
        <f>J129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105</v>
      </c>
      <c r="E65" s="177"/>
      <c r="F65" s="177"/>
      <c r="G65" s="177"/>
      <c r="H65" s="177"/>
      <c r="I65" s="177"/>
      <c r="J65" s="178">
        <f>J144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6" t="s">
        <v>106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63" t="str">
        <f>E7</f>
        <v>Dodávka zařízení komunitního centra - Základní škola, Trutnov, R.Frimla 816</v>
      </c>
      <c r="F75" s="35"/>
      <c r="G75" s="35"/>
      <c r="H75" s="35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95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>SO 02 - Stavební práce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21</v>
      </c>
      <c r="D79" s="43"/>
      <c r="E79" s="43"/>
      <c r="F79" s="30" t="str">
        <f>F12</f>
        <v>Trutnov</v>
      </c>
      <c r="G79" s="43"/>
      <c r="H79" s="43"/>
      <c r="I79" s="35" t="s">
        <v>23</v>
      </c>
      <c r="J79" s="75" t="str">
        <f>IF(J12="","",J12)</f>
        <v>30. 1. 2024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40.05" customHeight="1">
      <c r="A81" s="41"/>
      <c r="B81" s="42"/>
      <c r="C81" s="35" t="s">
        <v>25</v>
      </c>
      <c r="D81" s="43"/>
      <c r="E81" s="43"/>
      <c r="F81" s="30" t="str">
        <f>E15</f>
        <v>Základní škola, Trutnov, R.Frimla 816, 541 01</v>
      </c>
      <c r="G81" s="43"/>
      <c r="H81" s="43"/>
      <c r="I81" s="35" t="s">
        <v>32</v>
      </c>
      <c r="J81" s="39" t="str">
        <f>E21</f>
        <v>RSU s.r.o. Voletinská 252, 541 03 Trutnov - Poříčí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40.05" customHeight="1">
      <c r="A82" s="41"/>
      <c r="B82" s="42"/>
      <c r="C82" s="35" t="s">
        <v>30</v>
      </c>
      <c r="D82" s="43"/>
      <c r="E82" s="43"/>
      <c r="F82" s="30" t="str">
        <f>IF(E18="","",E18)</f>
        <v>Vyplň údaj</v>
      </c>
      <c r="G82" s="43"/>
      <c r="H82" s="43"/>
      <c r="I82" s="35" t="s">
        <v>36</v>
      </c>
      <c r="J82" s="39" t="str">
        <f>E24</f>
        <v>Ing.Miloš Kotrbanec, RSU s.r.o. Trutnov - Poříčí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0"/>
      <c r="B84" s="181"/>
      <c r="C84" s="182" t="s">
        <v>107</v>
      </c>
      <c r="D84" s="183" t="s">
        <v>59</v>
      </c>
      <c r="E84" s="183" t="s">
        <v>55</v>
      </c>
      <c r="F84" s="183" t="s">
        <v>56</v>
      </c>
      <c r="G84" s="183" t="s">
        <v>108</v>
      </c>
      <c r="H84" s="183" t="s">
        <v>109</v>
      </c>
      <c r="I84" s="183" t="s">
        <v>110</v>
      </c>
      <c r="J84" s="183" t="s">
        <v>99</v>
      </c>
      <c r="K84" s="184" t="s">
        <v>111</v>
      </c>
      <c r="L84" s="185"/>
      <c r="M84" s="95" t="s">
        <v>19</v>
      </c>
      <c r="N84" s="96" t="s">
        <v>44</v>
      </c>
      <c r="O84" s="96" t="s">
        <v>112</v>
      </c>
      <c r="P84" s="96" t="s">
        <v>113</v>
      </c>
      <c r="Q84" s="96" t="s">
        <v>114</v>
      </c>
      <c r="R84" s="96" t="s">
        <v>115</v>
      </c>
      <c r="S84" s="96" t="s">
        <v>116</v>
      </c>
      <c r="T84" s="97" t="s">
        <v>117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1"/>
      <c r="B85" s="42"/>
      <c r="C85" s="102" t="s">
        <v>118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</f>
        <v>0</v>
      </c>
      <c r="Q85" s="99"/>
      <c r="R85" s="188">
        <f>R86</f>
        <v>190.15741058</v>
      </c>
      <c r="S85" s="99"/>
      <c r="T85" s="189">
        <f>T86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73</v>
      </c>
      <c r="AU85" s="20" t="s">
        <v>100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73</v>
      </c>
      <c r="E86" s="194" t="s">
        <v>119</v>
      </c>
      <c r="F86" s="194" t="s">
        <v>120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P87+P103+P107+P129+P144</f>
        <v>0</v>
      </c>
      <c r="Q86" s="199"/>
      <c r="R86" s="200">
        <f>R87+R103+R107+R129+R144</f>
        <v>190.15741058</v>
      </c>
      <c r="S86" s="199"/>
      <c r="T86" s="201">
        <f>T87+T103+T107+T129+T144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82</v>
      </c>
      <c r="AT86" s="203" t="s">
        <v>73</v>
      </c>
      <c r="AU86" s="203" t="s">
        <v>74</v>
      </c>
      <c r="AY86" s="202" t="s">
        <v>121</v>
      </c>
      <c r="BK86" s="204">
        <f>BK87+BK103+BK107+BK129+BK144</f>
        <v>0</v>
      </c>
    </row>
    <row r="87" spans="1:63" s="12" customFormat="1" ht="22.8" customHeight="1">
      <c r="A87" s="12"/>
      <c r="B87" s="191"/>
      <c r="C87" s="192"/>
      <c r="D87" s="193" t="s">
        <v>73</v>
      </c>
      <c r="E87" s="205" t="s">
        <v>84</v>
      </c>
      <c r="F87" s="205" t="s">
        <v>336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SUM(P88:P102)</f>
        <v>0</v>
      </c>
      <c r="Q87" s="199"/>
      <c r="R87" s="200">
        <f>SUM(R88:R102)</f>
        <v>7.314842779999999</v>
      </c>
      <c r="S87" s="199"/>
      <c r="T87" s="201">
        <f>SUM(T88:T102)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82</v>
      </c>
      <c r="AT87" s="203" t="s">
        <v>73</v>
      </c>
      <c r="AU87" s="203" t="s">
        <v>82</v>
      </c>
      <c r="AY87" s="202" t="s">
        <v>121</v>
      </c>
      <c r="BK87" s="204">
        <f>SUM(BK88:BK102)</f>
        <v>0</v>
      </c>
    </row>
    <row r="88" spans="1:65" s="2" customFormat="1" ht="16.5" customHeight="1">
      <c r="A88" s="41"/>
      <c r="B88" s="42"/>
      <c r="C88" s="207" t="s">
        <v>254</v>
      </c>
      <c r="D88" s="207" t="s">
        <v>123</v>
      </c>
      <c r="E88" s="208" t="s">
        <v>337</v>
      </c>
      <c r="F88" s="209" t="s">
        <v>338</v>
      </c>
      <c r="G88" s="210" t="s">
        <v>164</v>
      </c>
      <c r="H88" s="211">
        <v>2.914</v>
      </c>
      <c r="I88" s="212"/>
      <c r="J88" s="213">
        <f>ROUND(I88*H88,2)</f>
        <v>0</v>
      </c>
      <c r="K88" s="209" t="s">
        <v>127</v>
      </c>
      <c r="L88" s="47"/>
      <c r="M88" s="214" t="s">
        <v>19</v>
      </c>
      <c r="N88" s="215" t="s">
        <v>45</v>
      </c>
      <c r="O88" s="87"/>
      <c r="P88" s="216">
        <f>O88*H88</f>
        <v>0</v>
      </c>
      <c r="Q88" s="216">
        <v>2.50187</v>
      </c>
      <c r="R88" s="216">
        <f>Q88*H88</f>
        <v>7.2904491799999995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128</v>
      </c>
      <c r="AT88" s="218" t="s">
        <v>123</v>
      </c>
      <c r="AU88" s="218" t="s">
        <v>84</v>
      </c>
      <c r="AY88" s="20" t="s">
        <v>121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82</v>
      </c>
      <c r="BK88" s="219">
        <f>ROUND(I88*H88,2)</f>
        <v>0</v>
      </c>
      <c r="BL88" s="20" t="s">
        <v>128</v>
      </c>
      <c r="BM88" s="218" t="s">
        <v>339</v>
      </c>
    </row>
    <row r="89" spans="1:47" s="2" customFormat="1" ht="12">
      <c r="A89" s="41"/>
      <c r="B89" s="42"/>
      <c r="C89" s="43"/>
      <c r="D89" s="220" t="s">
        <v>130</v>
      </c>
      <c r="E89" s="43"/>
      <c r="F89" s="221" t="s">
        <v>340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130</v>
      </c>
      <c r="AU89" s="20" t="s">
        <v>84</v>
      </c>
    </row>
    <row r="90" spans="1:51" s="14" customFormat="1" ht="12">
      <c r="A90" s="14"/>
      <c r="B90" s="236"/>
      <c r="C90" s="237"/>
      <c r="D90" s="227" t="s">
        <v>132</v>
      </c>
      <c r="E90" s="238" t="s">
        <v>19</v>
      </c>
      <c r="F90" s="239" t="s">
        <v>341</v>
      </c>
      <c r="G90" s="237"/>
      <c r="H90" s="240">
        <v>2.025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132</v>
      </c>
      <c r="AU90" s="246" t="s">
        <v>84</v>
      </c>
      <c r="AV90" s="14" t="s">
        <v>84</v>
      </c>
      <c r="AW90" s="14" t="s">
        <v>35</v>
      </c>
      <c r="AX90" s="14" t="s">
        <v>74</v>
      </c>
      <c r="AY90" s="246" t="s">
        <v>121</v>
      </c>
    </row>
    <row r="91" spans="1:51" s="14" customFormat="1" ht="12">
      <c r="A91" s="14"/>
      <c r="B91" s="236"/>
      <c r="C91" s="237"/>
      <c r="D91" s="227" t="s">
        <v>132</v>
      </c>
      <c r="E91" s="238" t="s">
        <v>19</v>
      </c>
      <c r="F91" s="239" t="s">
        <v>342</v>
      </c>
      <c r="G91" s="237"/>
      <c r="H91" s="240">
        <v>0.75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132</v>
      </c>
      <c r="AU91" s="246" t="s">
        <v>84</v>
      </c>
      <c r="AV91" s="14" t="s">
        <v>84</v>
      </c>
      <c r="AW91" s="14" t="s">
        <v>35</v>
      </c>
      <c r="AX91" s="14" t="s">
        <v>74</v>
      </c>
      <c r="AY91" s="246" t="s">
        <v>121</v>
      </c>
    </row>
    <row r="92" spans="1:51" s="16" customFormat="1" ht="12">
      <c r="A92" s="16"/>
      <c r="B92" s="258"/>
      <c r="C92" s="259"/>
      <c r="D92" s="227" t="s">
        <v>132</v>
      </c>
      <c r="E92" s="260" t="s">
        <v>19</v>
      </c>
      <c r="F92" s="261" t="s">
        <v>196</v>
      </c>
      <c r="G92" s="259"/>
      <c r="H92" s="262">
        <v>2.775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T92" s="268" t="s">
        <v>132</v>
      </c>
      <c r="AU92" s="268" t="s">
        <v>84</v>
      </c>
      <c r="AV92" s="16" t="s">
        <v>197</v>
      </c>
      <c r="AW92" s="16" t="s">
        <v>35</v>
      </c>
      <c r="AX92" s="16" t="s">
        <v>74</v>
      </c>
      <c r="AY92" s="268" t="s">
        <v>121</v>
      </c>
    </row>
    <row r="93" spans="1:51" s="14" customFormat="1" ht="12">
      <c r="A93" s="14"/>
      <c r="B93" s="236"/>
      <c r="C93" s="237"/>
      <c r="D93" s="227" t="s">
        <v>132</v>
      </c>
      <c r="E93" s="238" t="s">
        <v>19</v>
      </c>
      <c r="F93" s="239" t="s">
        <v>343</v>
      </c>
      <c r="G93" s="237"/>
      <c r="H93" s="240">
        <v>0.139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132</v>
      </c>
      <c r="AU93" s="246" t="s">
        <v>84</v>
      </c>
      <c r="AV93" s="14" t="s">
        <v>84</v>
      </c>
      <c r="AW93" s="14" t="s">
        <v>35</v>
      </c>
      <c r="AX93" s="14" t="s">
        <v>74</v>
      </c>
      <c r="AY93" s="246" t="s">
        <v>121</v>
      </c>
    </row>
    <row r="94" spans="1:51" s="15" customFormat="1" ht="12">
      <c r="A94" s="15"/>
      <c r="B94" s="247"/>
      <c r="C94" s="248"/>
      <c r="D94" s="227" t="s">
        <v>132</v>
      </c>
      <c r="E94" s="249" t="s">
        <v>19</v>
      </c>
      <c r="F94" s="250" t="s">
        <v>175</v>
      </c>
      <c r="G94" s="248"/>
      <c r="H94" s="251">
        <v>2.9139999999999997</v>
      </c>
      <c r="I94" s="252"/>
      <c r="J94" s="248"/>
      <c r="K94" s="248"/>
      <c r="L94" s="253"/>
      <c r="M94" s="254"/>
      <c r="N94" s="255"/>
      <c r="O94" s="255"/>
      <c r="P94" s="255"/>
      <c r="Q94" s="255"/>
      <c r="R94" s="255"/>
      <c r="S94" s="255"/>
      <c r="T94" s="256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7" t="s">
        <v>132</v>
      </c>
      <c r="AU94" s="257" t="s">
        <v>84</v>
      </c>
      <c r="AV94" s="15" t="s">
        <v>128</v>
      </c>
      <c r="AW94" s="15" t="s">
        <v>35</v>
      </c>
      <c r="AX94" s="15" t="s">
        <v>82</v>
      </c>
      <c r="AY94" s="257" t="s">
        <v>121</v>
      </c>
    </row>
    <row r="95" spans="1:65" s="2" customFormat="1" ht="16.5" customHeight="1">
      <c r="A95" s="41"/>
      <c r="B95" s="42"/>
      <c r="C95" s="207" t="s">
        <v>344</v>
      </c>
      <c r="D95" s="207" t="s">
        <v>123</v>
      </c>
      <c r="E95" s="208" t="s">
        <v>345</v>
      </c>
      <c r="F95" s="209" t="s">
        <v>346</v>
      </c>
      <c r="G95" s="210" t="s">
        <v>151</v>
      </c>
      <c r="H95" s="211">
        <v>9.24</v>
      </c>
      <c r="I95" s="212"/>
      <c r="J95" s="213">
        <f>ROUND(I95*H95,2)</f>
        <v>0</v>
      </c>
      <c r="K95" s="209" t="s">
        <v>127</v>
      </c>
      <c r="L95" s="47"/>
      <c r="M95" s="214" t="s">
        <v>19</v>
      </c>
      <c r="N95" s="215" t="s">
        <v>45</v>
      </c>
      <c r="O95" s="87"/>
      <c r="P95" s="216">
        <f>O95*H95</f>
        <v>0</v>
      </c>
      <c r="Q95" s="216">
        <v>0.00264</v>
      </c>
      <c r="R95" s="216">
        <f>Q95*H95</f>
        <v>0.0243936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128</v>
      </c>
      <c r="AT95" s="218" t="s">
        <v>123</v>
      </c>
      <c r="AU95" s="218" t="s">
        <v>84</v>
      </c>
      <c r="AY95" s="20" t="s">
        <v>121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82</v>
      </c>
      <c r="BK95" s="219">
        <f>ROUND(I95*H95,2)</f>
        <v>0</v>
      </c>
      <c r="BL95" s="20" t="s">
        <v>128</v>
      </c>
      <c r="BM95" s="218" t="s">
        <v>347</v>
      </c>
    </row>
    <row r="96" spans="1:47" s="2" customFormat="1" ht="12">
      <c r="A96" s="41"/>
      <c r="B96" s="42"/>
      <c r="C96" s="43"/>
      <c r="D96" s="220" t="s">
        <v>130</v>
      </c>
      <c r="E96" s="43"/>
      <c r="F96" s="221" t="s">
        <v>348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130</v>
      </c>
      <c r="AU96" s="20" t="s">
        <v>84</v>
      </c>
    </row>
    <row r="97" spans="1:51" s="13" customFormat="1" ht="12">
      <c r="A97" s="13"/>
      <c r="B97" s="225"/>
      <c r="C97" s="226"/>
      <c r="D97" s="227" t="s">
        <v>132</v>
      </c>
      <c r="E97" s="228" t="s">
        <v>19</v>
      </c>
      <c r="F97" s="229" t="s">
        <v>349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132</v>
      </c>
      <c r="AU97" s="235" t="s">
        <v>84</v>
      </c>
      <c r="AV97" s="13" t="s">
        <v>82</v>
      </c>
      <c r="AW97" s="13" t="s">
        <v>35</v>
      </c>
      <c r="AX97" s="13" t="s">
        <v>74</v>
      </c>
      <c r="AY97" s="235" t="s">
        <v>121</v>
      </c>
    </row>
    <row r="98" spans="1:51" s="14" customFormat="1" ht="12">
      <c r="A98" s="14"/>
      <c r="B98" s="236"/>
      <c r="C98" s="237"/>
      <c r="D98" s="227" t="s">
        <v>132</v>
      </c>
      <c r="E98" s="238" t="s">
        <v>19</v>
      </c>
      <c r="F98" s="239" t="s">
        <v>350</v>
      </c>
      <c r="G98" s="237"/>
      <c r="H98" s="240">
        <v>6.93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132</v>
      </c>
      <c r="AU98" s="246" t="s">
        <v>84</v>
      </c>
      <c r="AV98" s="14" t="s">
        <v>84</v>
      </c>
      <c r="AW98" s="14" t="s">
        <v>35</v>
      </c>
      <c r="AX98" s="14" t="s">
        <v>74</v>
      </c>
      <c r="AY98" s="246" t="s">
        <v>121</v>
      </c>
    </row>
    <row r="99" spans="1:51" s="14" customFormat="1" ht="12">
      <c r="A99" s="14"/>
      <c r="B99" s="236"/>
      <c r="C99" s="237"/>
      <c r="D99" s="227" t="s">
        <v>132</v>
      </c>
      <c r="E99" s="238" t="s">
        <v>19</v>
      </c>
      <c r="F99" s="239" t="s">
        <v>351</v>
      </c>
      <c r="G99" s="237"/>
      <c r="H99" s="240">
        <v>2.31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132</v>
      </c>
      <c r="AU99" s="246" t="s">
        <v>84</v>
      </c>
      <c r="AV99" s="14" t="s">
        <v>84</v>
      </c>
      <c r="AW99" s="14" t="s">
        <v>35</v>
      </c>
      <c r="AX99" s="14" t="s">
        <v>74</v>
      </c>
      <c r="AY99" s="246" t="s">
        <v>121</v>
      </c>
    </row>
    <row r="100" spans="1:51" s="15" customFormat="1" ht="12">
      <c r="A100" s="15"/>
      <c r="B100" s="247"/>
      <c r="C100" s="248"/>
      <c r="D100" s="227" t="s">
        <v>132</v>
      </c>
      <c r="E100" s="249" t="s">
        <v>19</v>
      </c>
      <c r="F100" s="250" t="s">
        <v>175</v>
      </c>
      <c r="G100" s="248"/>
      <c r="H100" s="251">
        <v>9.24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7" t="s">
        <v>132</v>
      </c>
      <c r="AU100" s="257" t="s">
        <v>84</v>
      </c>
      <c r="AV100" s="15" t="s">
        <v>128</v>
      </c>
      <c r="AW100" s="15" t="s">
        <v>35</v>
      </c>
      <c r="AX100" s="15" t="s">
        <v>82</v>
      </c>
      <c r="AY100" s="257" t="s">
        <v>121</v>
      </c>
    </row>
    <row r="101" spans="1:65" s="2" customFormat="1" ht="16.5" customHeight="1">
      <c r="A101" s="41"/>
      <c r="B101" s="42"/>
      <c r="C101" s="207" t="s">
        <v>352</v>
      </c>
      <c r="D101" s="207" t="s">
        <v>123</v>
      </c>
      <c r="E101" s="208" t="s">
        <v>353</v>
      </c>
      <c r="F101" s="209" t="s">
        <v>354</v>
      </c>
      <c r="G101" s="210" t="s">
        <v>151</v>
      </c>
      <c r="H101" s="211">
        <v>10.78</v>
      </c>
      <c r="I101" s="212"/>
      <c r="J101" s="213">
        <f>ROUND(I101*H101,2)</f>
        <v>0</v>
      </c>
      <c r="K101" s="209" t="s">
        <v>127</v>
      </c>
      <c r="L101" s="47"/>
      <c r="M101" s="214" t="s">
        <v>19</v>
      </c>
      <c r="N101" s="215" t="s">
        <v>45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128</v>
      </c>
      <c r="AT101" s="218" t="s">
        <v>123</v>
      </c>
      <c r="AU101" s="218" t="s">
        <v>84</v>
      </c>
      <c r="AY101" s="20" t="s">
        <v>121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82</v>
      </c>
      <c r="BK101" s="219">
        <f>ROUND(I101*H101,2)</f>
        <v>0</v>
      </c>
      <c r="BL101" s="20" t="s">
        <v>128</v>
      </c>
      <c r="BM101" s="218" t="s">
        <v>355</v>
      </c>
    </row>
    <row r="102" spans="1:47" s="2" customFormat="1" ht="12">
      <c r="A102" s="41"/>
      <c r="B102" s="42"/>
      <c r="C102" s="43"/>
      <c r="D102" s="220" t="s">
        <v>130</v>
      </c>
      <c r="E102" s="43"/>
      <c r="F102" s="221" t="s">
        <v>356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130</v>
      </c>
      <c r="AU102" s="20" t="s">
        <v>84</v>
      </c>
    </row>
    <row r="103" spans="1:63" s="12" customFormat="1" ht="22.8" customHeight="1">
      <c r="A103" s="12"/>
      <c r="B103" s="191"/>
      <c r="C103" s="192"/>
      <c r="D103" s="193" t="s">
        <v>73</v>
      </c>
      <c r="E103" s="205" t="s">
        <v>128</v>
      </c>
      <c r="F103" s="205" t="s">
        <v>357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SUM(P104:P106)</f>
        <v>0</v>
      </c>
      <c r="Q103" s="199"/>
      <c r="R103" s="200">
        <f>SUM(R104:R106)</f>
        <v>3.323408</v>
      </c>
      <c r="S103" s="199"/>
      <c r="T103" s="201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82</v>
      </c>
      <c r="AT103" s="203" t="s">
        <v>73</v>
      </c>
      <c r="AU103" s="203" t="s">
        <v>82</v>
      </c>
      <c r="AY103" s="202" t="s">
        <v>121</v>
      </c>
      <c r="BK103" s="204">
        <f>SUM(BK104:BK106)</f>
        <v>0</v>
      </c>
    </row>
    <row r="104" spans="1:65" s="2" customFormat="1" ht="24.15" customHeight="1">
      <c r="A104" s="41"/>
      <c r="B104" s="42"/>
      <c r="C104" s="207" t="s">
        <v>128</v>
      </c>
      <c r="D104" s="207" t="s">
        <v>123</v>
      </c>
      <c r="E104" s="208" t="s">
        <v>358</v>
      </c>
      <c r="F104" s="209" t="s">
        <v>359</v>
      </c>
      <c r="G104" s="210" t="s">
        <v>151</v>
      </c>
      <c r="H104" s="211">
        <v>164.2</v>
      </c>
      <c r="I104" s="212"/>
      <c r="J104" s="213">
        <f>ROUND(I104*H104,2)</f>
        <v>0</v>
      </c>
      <c r="K104" s="209" t="s">
        <v>127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0.02024</v>
      </c>
      <c r="R104" s="216">
        <f>Q104*H104</f>
        <v>3.323408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128</v>
      </c>
      <c r="AT104" s="218" t="s">
        <v>123</v>
      </c>
      <c r="AU104" s="218" t="s">
        <v>84</v>
      </c>
      <c r="AY104" s="20" t="s">
        <v>121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128</v>
      </c>
      <c r="BM104" s="218" t="s">
        <v>360</v>
      </c>
    </row>
    <row r="105" spans="1:47" s="2" customFormat="1" ht="12">
      <c r="A105" s="41"/>
      <c r="B105" s="42"/>
      <c r="C105" s="43"/>
      <c r="D105" s="220" t="s">
        <v>130</v>
      </c>
      <c r="E105" s="43"/>
      <c r="F105" s="221" t="s">
        <v>361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130</v>
      </c>
      <c r="AU105" s="20" t="s">
        <v>84</v>
      </c>
    </row>
    <row r="106" spans="1:51" s="14" customFormat="1" ht="12">
      <c r="A106" s="14"/>
      <c r="B106" s="236"/>
      <c r="C106" s="237"/>
      <c r="D106" s="227" t="s">
        <v>132</v>
      </c>
      <c r="E106" s="238" t="s">
        <v>19</v>
      </c>
      <c r="F106" s="239" t="s">
        <v>362</v>
      </c>
      <c r="G106" s="237"/>
      <c r="H106" s="240">
        <v>164.2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132</v>
      </c>
      <c r="AU106" s="246" t="s">
        <v>84</v>
      </c>
      <c r="AV106" s="14" t="s">
        <v>84</v>
      </c>
      <c r="AW106" s="14" t="s">
        <v>35</v>
      </c>
      <c r="AX106" s="14" t="s">
        <v>82</v>
      </c>
      <c r="AY106" s="246" t="s">
        <v>121</v>
      </c>
    </row>
    <row r="107" spans="1:63" s="12" customFormat="1" ht="22.8" customHeight="1">
      <c r="A107" s="12"/>
      <c r="B107" s="191"/>
      <c r="C107" s="192"/>
      <c r="D107" s="193" t="s">
        <v>73</v>
      </c>
      <c r="E107" s="205" t="s">
        <v>363</v>
      </c>
      <c r="F107" s="205" t="s">
        <v>364</v>
      </c>
      <c r="G107" s="192"/>
      <c r="H107" s="192"/>
      <c r="I107" s="195"/>
      <c r="J107" s="206">
        <f>BK107</f>
        <v>0</v>
      </c>
      <c r="K107" s="192"/>
      <c r="L107" s="197"/>
      <c r="M107" s="198"/>
      <c r="N107" s="199"/>
      <c r="O107" s="199"/>
      <c r="P107" s="200">
        <f>SUM(P108:P128)</f>
        <v>0</v>
      </c>
      <c r="Q107" s="199"/>
      <c r="R107" s="200">
        <f>SUM(R108:R128)</f>
        <v>153.1955488</v>
      </c>
      <c r="S107" s="199"/>
      <c r="T107" s="201">
        <f>SUM(T108:T128)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2" t="s">
        <v>82</v>
      </c>
      <c r="AT107" s="203" t="s">
        <v>73</v>
      </c>
      <c r="AU107" s="203" t="s">
        <v>82</v>
      </c>
      <c r="AY107" s="202" t="s">
        <v>121</v>
      </c>
      <c r="BK107" s="204">
        <f>SUM(BK108:BK128)</f>
        <v>0</v>
      </c>
    </row>
    <row r="108" spans="1:65" s="2" customFormat="1" ht="24.15" customHeight="1">
      <c r="A108" s="41"/>
      <c r="B108" s="42"/>
      <c r="C108" s="207" t="s">
        <v>365</v>
      </c>
      <c r="D108" s="207" t="s">
        <v>123</v>
      </c>
      <c r="E108" s="208" t="s">
        <v>366</v>
      </c>
      <c r="F108" s="209" t="s">
        <v>367</v>
      </c>
      <c r="G108" s="210" t="s">
        <v>151</v>
      </c>
      <c r="H108" s="211">
        <v>82.1</v>
      </c>
      <c r="I108" s="212"/>
      <c r="J108" s="213">
        <f>ROUND(I108*H108,2)</f>
        <v>0</v>
      </c>
      <c r="K108" s="209" t="s">
        <v>146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0.396</v>
      </c>
      <c r="R108" s="216">
        <f>Q108*H108</f>
        <v>32.5116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128</v>
      </c>
      <c r="AT108" s="218" t="s">
        <v>123</v>
      </c>
      <c r="AU108" s="218" t="s">
        <v>84</v>
      </c>
      <c r="AY108" s="20" t="s">
        <v>121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128</v>
      </c>
      <c r="BM108" s="218" t="s">
        <v>368</v>
      </c>
    </row>
    <row r="109" spans="1:51" s="14" customFormat="1" ht="12">
      <c r="A109" s="14"/>
      <c r="B109" s="236"/>
      <c r="C109" s="237"/>
      <c r="D109" s="227" t="s">
        <v>132</v>
      </c>
      <c r="E109" s="238" t="s">
        <v>19</v>
      </c>
      <c r="F109" s="239" t="s">
        <v>369</v>
      </c>
      <c r="G109" s="237"/>
      <c r="H109" s="240">
        <v>82.1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132</v>
      </c>
      <c r="AU109" s="246" t="s">
        <v>84</v>
      </c>
      <c r="AV109" s="14" t="s">
        <v>84</v>
      </c>
      <c r="AW109" s="14" t="s">
        <v>35</v>
      </c>
      <c r="AX109" s="14" t="s">
        <v>82</v>
      </c>
      <c r="AY109" s="246" t="s">
        <v>121</v>
      </c>
    </row>
    <row r="110" spans="1:65" s="2" customFormat="1" ht="24.15" customHeight="1">
      <c r="A110" s="41"/>
      <c r="B110" s="42"/>
      <c r="C110" s="207" t="s">
        <v>248</v>
      </c>
      <c r="D110" s="207" t="s">
        <v>123</v>
      </c>
      <c r="E110" s="208" t="s">
        <v>370</v>
      </c>
      <c r="F110" s="209" t="s">
        <v>371</v>
      </c>
      <c r="G110" s="210" t="s">
        <v>151</v>
      </c>
      <c r="H110" s="211">
        <v>138</v>
      </c>
      <c r="I110" s="212"/>
      <c r="J110" s="213">
        <f>ROUND(I110*H110,2)</f>
        <v>0</v>
      </c>
      <c r="K110" s="209" t="s">
        <v>146</v>
      </c>
      <c r="L110" s="47"/>
      <c r="M110" s="214" t="s">
        <v>19</v>
      </c>
      <c r="N110" s="215" t="s">
        <v>45</v>
      </c>
      <c r="O110" s="87"/>
      <c r="P110" s="216">
        <f>O110*H110</f>
        <v>0</v>
      </c>
      <c r="Q110" s="216">
        <v>0.456</v>
      </c>
      <c r="R110" s="216">
        <f>Q110*H110</f>
        <v>62.928000000000004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128</v>
      </c>
      <c r="AT110" s="218" t="s">
        <v>123</v>
      </c>
      <c r="AU110" s="218" t="s">
        <v>84</v>
      </c>
      <c r="AY110" s="20" t="s">
        <v>121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128</v>
      </c>
      <c r="BM110" s="218" t="s">
        <v>372</v>
      </c>
    </row>
    <row r="111" spans="1:51" s="14" customFormat="1" ht="12">
      <c r="A111" s="14"/>
      <c r="B111" s="236"/>
      <c r="C111" s="237"/>
      <c r="D111" s="227" t="s">
        <v>132</v>
      </c>
      <c r="E111" s="238" t="s">
        <v>19</v>
      </c>
      <c r="F111" s="239" t="s">
        <v>373</v>
      </c>
      <c r="G111" s="237"/>
      <c r="H111" s="240">
        <v>138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132</v>
      </c>
      <c r="AU111" s="246" t="s">
        <v>84</v>
      </c>
      <c r="AV111" s="14" t="s">
        <v>84</v>
      </c>
      <c r="AW111" s="14" t="s">
        <v>35</v>
      </c>
      <c r="AX111" s="14" t="s">
        <v>82</v>
      </c>
      <c r="AY111" s="246" t="s">
        <v>121</v>
      </c>
    </row>
    <row r="112" spans="1:65" s="2" customFormat="1" ht="24.15" customHeight="1">
      <c r="A112" s="41"/>
      <c r="B112" s="42"/>
      <c r="C112" s="207" t="s">
        <v>233</v>
      </c>
      <c r="D112" s="207" t="s">
        <v>123</v>
      </c>
      <c r="E112" s="208" t="s">
        <v>374</v>
      </c>
      <c r="F112" s="209" t="s">
        <v>375</v>
      </c>
      <c r="G112" s="210" t="s">
        <v>151</v>
      </c>
      <c r="H112" s="211">
        <v>55</v>
      </c>
      <c r="I112" s="212"/>
      <c r="J112" s="213">
        <f>ROUND(I112*H112,2)</f>
        <v>0</v>
      </c>
      <c r="K112" s="209" t="s">
        <v>146</v>
      </c>
      <c r="L112" s="47"/>
      <c r="M112" s="214" t="s">
        <v>19</v>
      </c>
      <c r="N112" s="215" t="s">
        <v>45</v>
      </c>
      <c r="O112" s="87"/>
      <c r="P112" s="216">
        <f>O112*H112</f>
        <v>0</v>
      </c>
      <c r="Q112" s="216">
        <v>0.496</v>
      </c>
      <c r="R112" s="216">
        <f>Q112*H112</f>
        <v>27.28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128</v>
      </c>
      <c r="AT112" s="218" t="s">
        <v>123</v>
      </c>
      <c r="AU112" s="218" t="s">
        <v>84</v>
      </c>
      <c r="AY112" s="20" t="s">
        <v>121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82</v>
      </c>
      <c r="BK112" s="219">
        <f>ROUND(I112*H112,2)</f>
        <v>0</v>
      </c>
      <c r="BL112" s="20" t="s">
        <v>128</v>
      </c>
      <c r="BM112" s="218" t="s">
        <v>376</v>
      </c>
    </row>
    <row r="113" spans="1:51" s="14" customFormat="1" ht="12">
      <c r="A113" s="14"/>
      <c r="B113" s="236"/>
      <c r="C113" s="237"/>
      <c r="D113" s="227" t="s">
        <v>132</v>
      </c>
      <c r="E113" s="238" t="s">
        <v>19</v>
      </c>
      <c r="F113" s="239" t="s">
        <v>377</v>
      </c>
      <c r="G113" s="237"/>
      <c r="H113" s="240">
        <v>55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132</v>
      </c>
      <c r="AU113" s="246" t="s">
        <v>84</v>
      </c>
      <c r="AV113" s="14" t="s">
        <v>84</v>
      </c>
      <c r="AW113" s="14" t="s">
        <v>35</v>
      </c>
      <c r="AX113" s="14" t="s">
        <v>82</v>
      </c>
      <c r="AY113" s="246" t="s">
        <v>121</v>
      </c>
    </row>
    <row r="114" spans="1:65" s="2" customFormat="1" ht="21.75" customHeight="1">
      <c r="A114" s="41"/>
      <c r="B114" s="42"/>
      <c r="C114" s="207" t="s">
        <v>378</v>
      </c>
      <c r="D114" s="207" t="s">
        <v>123</v>
      </c>
      <c r="E114" s="208" t="s">
        <v>379</v>
      </c>
      <c r="F114" s="209" t="s">
        <v>380</v>
      </c>
      <c r="G114" s="210" t="s">
        <v>151</v>
      </c>
      <c r="H114" s="211">
        <v>193</v>
      </c>
      <c r="I114" s="212"/>
      <c r="J114" s="213">
        <f>ROUND(I114*H114,2)</f>
        <v>0</v>
      </c>
      <c r="K114" s="209" t="s">
        <v>127</v>
      </c>
      <c r="L114" s="47"/>
      <c r="M114" s="214" t="s">
        <v>19</v>
      </c>
      <c r="N114" s="215" t="s">
        <v>45</v>
      </c>
      <c r="O114" s="87"/>
      <c r="P114" s="216">
        <f>O114*H114</f>
        <v>0</v>
      </c>
      <c r="Q114" s="216">
        <v>0.069</v>
      </c>
      <c r="R114" s="216">
        <f>Q114*H114</f>
        <v>13.317000000000002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128</v>
      </c>
      <c r="AT114" s="218" t="s">
        <v>123</v>
      </c>
      <c r="AU114" s="218" t="s">
        <v>84</v>
      </c>
      <c r="AY114" s="20" t="s">
        <v>121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82</v>
      </c>
      <c r="BK114" s="219">
        <f>ROUND(I114*H114,2)</f>
        <v>0</v>
      </c>
      <c r="BL114" s="20" t="s">
        <v>128</v>
      </c>
      <c r="BM114" s="218" t="s">
        <v>381</v>
      </c>
    </row>
    <row r="115" spans="1:47" s="2" customFormat="1" ht="12">
      <c r="A115" s="41"/>
      <c r="B115" s="42"/>
      <c r="C115" s="43"/>
      <c r="D115" s="220" t="s">
        <v>130</v>
      </c>
      <c r="E115" s="43"/>
      <c r="F115" s="221" t="s">
        <v>382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130</v>
      </c>
      <c r="AU115" s="20" t="s">
        <v>84</v>
      </c>
    </row>
    <row r="116" spans="1:51" s="14" customFormat="1" ht="12">
      <c r="A116" s="14"/>
      <c r="B116" s="236"/>
      <c r="C116" s="237"/>
      <c r="D116" s="227" t="s">
        <v>132</v>
      </c>
      <c r="E116" s="238" t="s">
        <v>19</v>
      </c>
      <c r="F116" s="239" t="s">
        <v>383</v>
      </c>
      <c r="G116" s="237"/>
      <c r="H116" s="240">
        <v>193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132</v>
      </c>
      <c r="AU116" s="246" t="s">
        <v>84</v>
      </c>
      <c r="AV116" s="14" t="s">
        <v>84</v>
      </c>
      <c r="AW116" s="14" t="s">
        <v>35</v>
      </c>
      <c r="AX116" s="14" t="s">
        <v>82</v>
      </c>
      <c r="AY116" s="246" t="s">
        <v>121</v>
      </c>
    </row>
    <row r="117" spans="1:65" s="2" customFormat="1" ht="33" customHeight="1">
      <c r="A117" s="41"/>
      <c r="B117" s="42"/>
      <c r="C117" s="207" t="s">
        <v>271</v>
      </c>
      <c r="D117" s="207" t="s">
        <v>123</v>
      </c>
      <c r="E117" s="208" t="s">
        <v>384</v>
      </c>
      <c r="F117" s="209" t="s">
        <v>385</v>
      </c>
      <c r="G117" s="210" t="s">
        <v>151</v>
      </c>
      <c r="H117" s="211">
        <v>138</v>
      </c>
      <c r="I117" s="212"/>
      <c r="J117" s="213">
        <f>ROUND(I117*H117,2)</f>
        <v>0</v>
      </c>
      <c r="K117" s="209" t="s">
        <v>146</v>
      </c>
      <c r="L117" s="47"/>
      <c r="M117" s="214" t="s">
        <v>19</v>
      </c>
      <c r="N117" s="215" t="s">
        <v>45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128</v>
      </c>
      <c r="AT117" s="218" t="s">
        <v>123</v>
      </c>
      <c r="AU117" s="218" t="s">
        <v>84</v>
      </c>
      <c r="AY117" s="20" t="s">
        <v>121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82</v>
      </c>
      <c r="BK117" s="219">
        <f>ROUND(I117*H117,2)</f>
        <v>0</v>
      </c>
      <c r="BL117" s="20" t="s">
        <v>128</v>
      </c>
      <c r="BM117" s="218" t="s">
        <v>386</v>
      </c>
    </row>
    <row r="118" spans="1:51" s="14" customFormat="1" ht="12">
      <c r="A118" s="14"/>
      <c r="B118" s="236"/>
      <c r="C118" s="237"/>
      <c r="D118" s="227" t="s">
        <v>132</v>
      </c>
      <c r="E118" s="238" t="s">
        <v>19</v>
      </c>
      <c r="F118" s="239" t="s">
        <v>387</v>
      </c>
      <c r="G118" s="237"/>
      <c r="H118" s="240">
        <v>138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132</v>
      </c>
      <c r="AU118" s="246" t="s">
        <v>84</v>
      </c>
      <c r="AV118" s="14" t="s">
        <v>84</v>
      </c>
      <c r="AW118" s="14" t="s">
        <v>35</v>
      </c>
      <c r="AX118" s="14" t="s">
        <v>82</v>
      </c>
      <c r="AY118" s="246" t="s">
        <v>121</v>
      </c>
    </row>
    <row r="119" spans="1:51" s="14" customFormat="1" ht="12">
      <c r="A119" s="14"/>
      <c r="B119" s="236"/>
      <c r="C119" s="237"/>
      <c r="D119" s="227" t="s">
        <v>132</v>
      </c>
      <c r="E119" s="238" t="s">
        <v>19</v>
      </c>
      <c r="F119" s="239" t="s">
        <v>388</v>
      </c>
      <c r="G119" s="237"/>
      <c r="H119" s="240">
        <v>0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132</v>
      </c>
      <c r="AU119" s="246" t="s">
        <v>84</v>
      </c>
      <c r="AV119" s="14" t="s">
        <v>84</v>
      </c>
      <c r="AW119" s="14" t="s">
        <v>35</v>
      </c>
      <c r="AX119" s="14" t="s">
        <v>74</v>
      </c>
      <c r="AY119" s="246" t="s">
        <v>121</v>
      </c>
    </row>
    <row r="120" spans="1:65" s="2" customFormat="1" ht="33" customHeight="1">
      <c r="A120" s="41"/>
      <c r="B120" s="42"/>
      <c r="C120" s="207" t="s">
        <v>148</v>
      </c>
      <c r="D120" s="207" t="s">
        <v>123</v>
      </c>
      <c r="E120" s="208" t="s">
        <v>389</v>
      </c>
      <c r="F120" s="209" t="s">
        <v>390</v>
      </c>
      <c r="G120" s="210" t="s">
        <v>151</v>
      </c>
      <c r="H120" s="211">
        <v>55</v>
      </c>
      <c r="I120" s="212"/>
      <c r="J120" s="213">
        <f>ROUND(I120*H120,2)</f>
        <v>0</v>
      </c>
      <c r="K120" s="209" t="s">
        <v>146</v>
      </c>
      <c r="L120" s="47"/>
      <c r="M120" s="214" t="s">
        <v>19</v>
      </c>
      <c r="N120" s="215" t="s">
        <v>45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128</v>
      </c>
      <c r="AT120" s="218" t="s">
        <v>123</v>
      </c>
      <c r="AU120" s="218" t="s">
        <v>84</v>
      </c>
      <c r="AY120" s="20" t="s">
        <v>121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82</v>
      </c>
      <c r="BK120" s="219">
        <f>ROUND(I120*H120,2)</f>
        <v>0</v>
      </c>
      <c r="BL120" s="20" t="s">
        <v>128</v>
      </c>
      <c r="BM120" s="218" t="s">
        <v>391</v>
      </c>
    </row>
    <row r="121" spans="1:51" s="14" customFormat="1" ht="12">
      <c r="A121" s="14"/>
      <c r="B121" s="236"/>
      <c r="C121" s="237"/>
      <c r="D121" s="227" t="s">
        <v>132</v>
      </c>
      <c r="E121" s="238" t="s">
        <v>19</v>
      </c>
      <c r="F121" s="239" t="s">
        <v>392</v>
      </c>
      <c r="G121" s="237"/>
      <c r="H121" s="240">
        <v>55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132</v>
      </c>
      <c r="AU121" s="246" t="s">
        <v>84</v>
      </c>
      <c r="AV121" s="14" t="s">
        <v>84</v>
      </c>
      <c r="AW121" s="14" t="s">
        <v>35</v>
      </c>
      <c r="AX121" s="14" t="s">
        <v>82</v>
      </c>
      <c r="AY121" s="246" t="s">
        <v>121</v>
      </c>
    </row>
    <row r="122" spans="1:51" s="14" customFormat="1" ht="12">
      <c r="A122" s="14"/>
      <c r="B122" s="236"/>
      <c r="C122" s="237"/>
      <c r="D122" s="227" t="s">
        <v>132</v>
      </c>
      <c r="E122" s="238" t="s">
        <v>19</v>
      </c>
      <c r="F122" s="239" t="s">
        <v>388</v>
      </c>
      <c r="G122" s="237"/>
      <c r="H122" s="240">
        <v>0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132</v>
      </c>
      <c r="AU122" s="246" t="s">
        <v>84</v>
      </c>
      <c r="AV122" s="14" t="s">
        <v>84</v>
      </c>
      <c r="AW122" s="14" t="s">
        <v>35</v>
      </c>
      <c r="AX122" s="14" t="s">
        <v>74</v>
      </c>
      <c r="AY122" s="246" t="s">
        <v>121</v>
      </c>
    </row>
    <row r="123" spans="1:65" s="2" customFormat="1" ht="37.8" customHeight="1">
      <c r="A123" s="41"/>
      <c r="B123" s="42"/>
      <c r="C123" s="207" t="s">
        <v>393</v>
      </c>
      <c r="D123" s="207" t="s">
        <v>123</v>
      </c>
      <c r="E123" s="208" t="s">
        <v>394</v>
      </c>
      <c r="F123" s="209" t="s">
        <v>395</v>
      </c>
      <c r="G123" s="210" t="s">
        <v>151</v>
      </c>
      <c r="H123" s="211">
        <v>82.1</v>
      </c>
      <c r="I123" s="212"/>
      <c r="J123" s="213">
        <f>ROUND(I123*H123,2)</f>
        <v>0</v>
      </c>
      <c r="K123" s="209" t="s">
        <v>127</v>
      </c>
      <c r="L123" s="47"/>
      <c r="M123" s="214" t="s">
        <v>19</v>
      </c>
      <c r="N123" s="215" t="s">
        <v>45</v>
      </c>
      <c r="O123" s="87"/>
      <c r="P123" s="216">
        <f>O123*H123</f>
        <v>0</v>
      </c>
      <c r="Q123" s="216">
        <v>0.101</v>
      </c>
      <c r="R123" s="216">
        <f>Q123*H123</f>
        <v>8.2921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128</v>
      </c>
      <c r="AT123" s="218" t="s">
        <v>123</v>
      </c>
      <c r="AU123" s="218" t="s">
        <v>84</v>
      </c>
      <c r="AY123" s="20" t="s">
        <v>121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128</v>
      </c>
      <c r="BM123" s="218" t="s">
        <v>396</v>
      </c>
    </row>
    <row r="124" spans="1:47" s="2" customFormat="1" ht="12">
      <c r="A124" s="41"/>
      <c r="B124" s="42"/>
      <c r="C124" s="43"/>
      <c r="D124" s="220" t="s">
        <v>130</v>
      </c>
      <c r="E124" s="43"/>
      <c r="F124" s="221" t="s">
        <v>397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130</v>
      </c>
      <c r="AU124" s="20" t="s">
        <v>84</v>
      </c>
    </row>
    <row r="125" spans="1:51" s="14" customFormat="1" ht="12">
      <c r="A125" s="14"/>
      <c r="B125" s="236"/>
      <c r="C125" s="237"/>
      <c r="D125" s="227" t="s">
        <v>132</v>
      </c>
      <c r="E125" s="238" t="s">
        <v>19</v>
      </c>
      <c r="F125" s="239" t="s">
        <v>398</v>
      </c>
      <c r="G125" s="237"/>
      <c r="H125" s="240">
        <v>82.1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132</v>
      </c>
      <c r="AU125" s="246" t="s">
        <v>84</v>
      </c>
      <c r="AV125" s="14" t="s">
        <v>84</v>
      </c>
      <c r="AW125" s="14" t="s">
        <v>35</v>
      </c>
      <c r="AX125" s="14" t="s">
        <v>82</v>
      </c>
      <c r="AY125" s="246" t="s">
        <v>121</v>
      </c>
    </row>
    <row r="126" spans="1:65" s="2" customFormat="1" ht="16.5" customHeight="1">
      <c r="A126" s="41"/>
      <c r="B126" s="42"/>
      <c r="C126" s="269" t="s">
        <v>199</v>
      </c>
      <c r="D126" s="269" t="s">
        <v>228</v>
      </c>
      <c r="E126" s="270" t="s">
        <v>399</v>
      </c>
      <c r="F126" s="271" t="s">
        <v>400</v>
      </c>
      <c r="G126" s="272" t="s">
        <v>151</v>
      </c>
      <c r="H126" s="273">
        <v>82.1</v>
      </c>
      <c r="I126" s="274"/>
      <c r="J126" s="275">
        <f>ROUND(I126*H126,2)</f>
        <v>0</v>
      </c>
      <c r="K126" s="271" t="s">
        <v>127</v>
      </c>
      <c r="L126" s="276"/>
      <c r="M126" s="277" t="s">
        <v>19</v>
      </c>
      <c r="N126" s="278" t="s">
        <v>45</v>
      </c>
      <c r="O126" s="87"/>
      <c r="P126" s="216">
        <f>O126*H126</f>
        <v>0</v>
      </c>
      <c r="Q126" s="216">
        <v>0.108</v>
      </c>
      <c r="R126" s="216">
        <f>Q126*H126</f>
        <v>8.8668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233</v>
      </c>
      <c r="AT126" s="218" t="s">
        <v>228</v>
      </c>
      <c r="AU126" s="218" t="s">
        <v>84</v>
      </c>
      <c r="AY126" s="20" t="s">
        <v>121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82</v>
      </c>
      <c r="BK126" s="219">
        <f>ROUND(I126*H126,2)</f>
        <v>0</v>
      </c>
      <c r="BL126" s="20" t="s">
        <v>128</v>
      </c>
      <c r="BM126" s="218" t="s">
        <v>401</v>
      </c>
    </row>
    <row r="127" spans="1:65" s="2" customFormat="1" ht="16.5" customHeight="1">
      <c r="A127" s="41"/>
      <c r="B127" s="42"/>
      <c r="C127" s="207" t="s">
        <v>216</v>
      </c>
      <c r="D127" s="207" t="s">
        <v>123</v>
      </c>
      <c r="E127" s="208" t="s">
        <v>402</v>
      </c>
      <c r="F127" s="209" t="s">
        <v>403</v>
      </c>
      <c r="G127" s="210" t="s">
        <v>138</v>
      </c>
      <c r="H127" s="211">
        <v>4.88</v>
      </c>
      <c r="I127" s="212"/>
      <c r="J127" s="213">
        <f>ROUND(I127*H127,2)</f>
        <v>0</v>
      </c>
      <c r="K127" s="209" t="s">
        <v>146</v>
      </c>
      <c r="L127" s="47"/>
      <c r="M127" s="214" t="s">
        <v>19</v>
      </c>
      <c r="N127" s="215" t="s">
        <v>45</v>
      </c>
      <c r="O127" s="87"/>
      <c r="P127" s="216">
        <f>O127*H127</f>
        <v>0</v>
      </c>
      <c r="Q127" s="216">
        <v>1E-05</v>
      </c>
      <c r="R127" s="216">
        <f>Q127*H127</f>
        <v>4.88E-05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128</v>
      </c>
      <c r="AT127" s="218" t="s">
        <v>123</v>
      </c>
      <c r="AU127" s="218" t="s">
        <v>84</v>
      </c>
      <c r="AY127" s="20" t="s">
        <v>121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82</v>
      </c>
      <c r="BK127" s="219">
        <f>ROUND(I127*H127,2)</f>
        <v>0</v>
      </c>
      <c r="BL127" s="20" t="s">
        <v>128</v>
      </c>
      <c r="BM127" s="218" t="s">
        <v>404</v>
      </c>
    </row>
    <row r="128" spans="1:51" s="14" customFormat="1" ht="12">
      <c r="A128" s="14"/>
      <c r="B128" s="236"/>
      <c r="C128" s="237"/>
      <c r="D128" s="227" t="s">
        <v>132</v>
      </c>
      <c r="E128" s="238" t="s">
        <v>19</v>
      </c>
      <c r="F128" s="239" t="s">
        <v>405</v>
      </c>
      <c r="G128" s="237"/>
      <c r="H128" s="240">
        <v>4.88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132</v>
      </c>
      <c r="AU128" s="246" t="s">
        <v>84</v>
      </c>
      <c r="AV128" s="14" t="s">
        <v>84</v>
      </c>
      <c r="AW128" s="14" t="s">
        <v>35</v>
      </c>
      <c r="AX128" s="14" t="s">
        <v>82</v>
      </c>
      <c r="AY128" s="246" t="s">
        <v>121</v>
      </c>
    </row>
    <row r="129" spans="1:63" s="12" customFormat="1" ht="22.8" customHeight="1">
      <c r="A129" s="12"/>
      <c r="B129" s="191"/>
      <c r="C129" s="192"/>
      <c r="D129" s="193" t="s">
        <v>73</v>
      </c>
      <c r="E129" s="205" t="s">
        <v>277</v>
      </c>
      <c r="F129" s="205" t="s">
        <v>278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SUM(P130:P143)</f>
        <v>0</v>
      </c>
      <c r="Q129" s="199"/>
      <c r="R129" s="200">
        <f>SUM(R130:R143)</f>
        <v>26.323611</v>
      </c>
      <c r="S129" s="199"/>
      <c r="T129" s="201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82</v>
      </c>
      <c r="AT129" s="203" t="s">
        <v>73</v>
      </c>
      <c r="AU129" s="203" t="s">
        <v>82</v>
      </c>
      <c r="AY129" s="202" t="s">
        <v>121</v>
      </c>
      <c r="BK129" s="204">
        <f>SUM(BK130:BK143)</f>
        <v>0</v>
      </c>
    </row>
    <row r="130" spans="1:65" s="2" customFormat="1" ht="16.5" customHeight="1">
      <c r="A130" s="41"/>
      <c r="B130" s="42"/>
      <c r="C130" s="207" t="s">
        <v>222</v>
      </c>
      <c r="D130" s="207" t="s">
        <v>123</v>
      </c>
      <c r="E130" s="208" t="s">
        <v>406</v>
      </c>
      <c r="F130" s="209" t="s">
        <v>407</v>
      </c>
      <c r="G130" s="210" t="s">
        <v>138</v>
      </c>
      <c r="H130" s="211">
        <v>166</v>
      </c>
      <c r="I130" s="212"/>
      <c r="J130" s="213">
        <f>ROUND(I130*H130,2)</f>
        <v>0</v>
      </c>
      <c r="K130" s="209" t="s">
        <v>146</v>
      </c>
      <c r="L130" s="47"/>
      <c r="M130" s="214" t="s">
        <v>19</v>
      </c>
      <c r="N130" s="215" t="s">
        <v>45</v>
      </c>
      <c r="O130" s="87"/>
      <c r="P130" s="216">
        <f>O130*H130</f>
        <v>0</v>
      </c>
      <c r="Q130" s="216">
        <v>0.14943</v>
      </c>
      <c r="R130" s="216">
        <f>Q130*H130</f>
        <v>24.80538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128</v>
      </c>
      <c r="AT130" s="218" t="s">
        <v>123</v>
      </c>
      <c r="AU130" s="218" t="s">
        <v>84</v>
      </c>
      <c r="AY130" s="20" t="s">
        <v>121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82</v>
      </c>
      <c r="BK130" s="219">
        <f>ROUND(I130*H130,2)</f>
        <v>0</v>
      </c>
      <c r="BL130" s="20" t="s">
        <v>128</v>
      </c>
      <c r="BM130" s="218" t="s">
        <v>408</v>
      </c>
    </row>
    <row r="131" spans="1:51" s="14" customFormat="1" ht="12">
      <c r="A131" s="14"/>
      <c r="B131" s="236"/>
      <c r="C131" s="237"/>
      <c r="D131" s="227" t="s">
        <v>132</v>
      </c>
      <c r="E131" s="238" t="s">
        <v>19</v>
      </c>
      <c r="F131" s="239" t="s">
        <v>409</v>
      </c>
      <c r="G131" s="237"/>
      <c r="H131" s="240">
        <v>62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132</v>
      </c>
      <c r="AU131" s="246" t="s">
        <v>84</v>
      </c>
      <c r="AV131" s="14" t="s">
        <v>84</v>
      </c>
      <c r="AW131" s="14" t="s">
        <v>35</v>
      </c>
      <c r="AX131" s="14" t="s">
        <v>74</v>
      </c>
      <c r="AY131" s="246" t="s">
        <v>121</v>
      </c>
    </row>
    <row r="132" spans="1:51" s="14" customFormat="1" ht="12">
      <c r="A132" s="14"/>
      <c r="B132" s="236"/>
      <c r="C132" s="237"/>
      <c r="D132" s="227" t="s">
        <v>132</v>
      </c>
      <c r="E132" s="238" t="s">
        <v>19</v>
      </c>
      <c r="F132" s="239" t="s">
        <v>410</v>
      </c>
      <c r="G132" s="237"/>
      <c r="H132" s="240">
        <v>90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132</v>
      </c>
      <c r="AU132" s="246" t="s">
        <v>84</v>
      </c>
      <c r="AV132" s="14" t="s">
        <v>84</v>
      </c>
      <c r="AW132" s="14" t="s">
        <v>35</v>
      </c>
      <c r="AX132" s="14" t="s">
        <v>74</v>
      </c>
      <c r="AY132" s="246" t="s">
        <v>121</v>
      </c>
    </row>
    <row r="133" spans="1:51" s="14" customFormat="1" ht="12">
      <c r="A133" s="14"/>
      <c r="B133" s="236"/>
      <c r="C133" s="237"/>
      <c r="D133" s="227" t="s">
        <v>132</v>
      </c>
      <c r="E133" s="238" t="s">
        <v>19</v>
      </c>
      <c r="F133" s="239" t="s">
        <v>411</v>
      </c>
      <c r="G133" s="237"/>
      <c r="H133" s="240">
        <v>14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132</v>
      </c>
      <c r="AU133" s="246" t="s">
        <v>84</v>
      </c>
      <c r="AV133" s="14" t="s">
        <v>84</v>
      </c>
      <c r="AW133" s="14" t="s">
        <v>35</v>
      </c>
      <c r="AX133" s="14" t="s">
        <v>74</v>
      </c>
      <c r="AY133" s="246" t="s">
        <v>121</v>
      </c>
    </row>
    <row r="134" spans="1:51" s="15" customFormat="1" ht="12">
      <c r="A134" s="15"/>
      <c r="B134" s="247"/>
      <c r="C134" s="248"/>
      <c r="D134" s="227" t="s">
        <v>132</v>
      </c>
      <c r="E134" s="249" t="s">
        <v>19</v>
      </c>
      <c r="F134" s="250" t="s">
        <v>175</v>
      </c>
      <c r="G134" s="248"/>
      <c r="H134" s="251">
        <v>166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7" t="s">
        <v>132</v>
      </c>
      <c r="AU134" s="257" t="s">
        <v>84</v>
      </c>
      <c r="AV134" s="15" t="s">
        <v>128</v>
      </c>
      <c r="AW134" s="15" t="s">
        <v>35</v>
      </c>
      <c r="AX134" s="15" t="s">
        <v>82</v>
      </c>
      <c r="AY134" s="257" t="s">
        <v>121</v>
      </c>
    </row>
    <row r="135" spans="1:65" s="2" customFormat="1" ht="24.15" customHeight="1">
      <c r="A135" s="41"/>
      <c r="B135" s="42"/>
      <c r="C135" s="207" t="s">
        <v>412</v>
      </c>
      <c r="D135" s="207" t="s">
        <v>123</v>
      </c>
      <c r="E135" s="208" t="s">
        <v>413</v>
      </c>
      <c r="F135" s="209" t="s">
        <v>414</v>
      </c>
      <c r="G135" s="210" t="s">
        <v>138</v>
      </c>
      <c r="H135" s="211">
        <v>8.9</v>
      </c>
      <c r="I135" s="212"/>
      <c r="J135" s="213">
        <f>ROUND(I135*H135,2)</f>
        <v>0</v>
      </c>
      <c r="K135" s="209" t="s">
        <v>127</v>
      </c>
      <c r="L135" s="47"/>
      <c r="M135" s="214" t="s">
        <v>19</v>
      </c>
      <c r="N135" s="215" t="s">
        <v>45</v>
      </c>
      <c r="O135" s="87"/>
      <c r="P135" s="216">
        <f>O135*H135</f>
        <v>0</v>
      </c>
      <c r="Q135" s="216">
        <v>0.11934</v>
      </c>
      <c r="R135" s="216">
        <f>Q135*H135</f>
        <v>1.0621260000000001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128</v>
      </c>
      <c r="AT135" s="218" t="s">
        <v>123</v>
      </c>
      <c r="AU135" s="218" t="s">
        <v>84</v>
      </c>
      <c r="AY135" s="20" t="s">
        <v>121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82</v>
      </c>
      <c r="BK135" s="219">
        <f>ROUND(I135*H135,2)</f>
        <v>0</v>
      </c>
      <c r="BL135" s="20" t="s">
        <v>128</v>
      </c>
      <c r="BM135" s="218" t="s">
        <v>415</v>
      </c>
    </row>
    <row r="136" spans="1:47" s="2" customFormat="1" ht="12">
      <c r="A136" s="41"/>
      <c r="B136" s="42"/>
      <c r="C136" s="43"/>
      <c r="D136" s="220" t="s">
        <v>130</v>
      </c>
      <c r="E136" s="43"/>
      <c r="F136" s="221" t="s">
        <v>416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130</v>
      </c>
      <c r="AU136" s="20" t="s">
        <v>84</v>
      </c>
    </row>
    <row r="137" spans="1:51" s="14" customFormat="1" ht="12">
      <c r="A137" s="14"/>
      <c r="B137" s="236"/>
      <c r="C137" s="237"/>
      <c r="D137" s="227" t="s">
        <v>132</v>
      </c>
      <c r="E137" s="238" t="s">
        <v>19</v>
      </c>
      <c r="F137" s="239" t="s">
        <v>417</v>
      </c>
      <c r="G137" s="237"/>
      <c r="H137" s="240">
        <v>8.9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132</v>
      </c>
      <c r="AU137" s="246" t="s">
        <v>84</v>
      </c>
      <c r="AV137" s="14" t="s">
        <v>84</v>
      </c>
      <c r="AW137" s="14" t="s">
        <v>35</v>
      </c>
      <c r="AX137" s="14" t="s">
        <v>82</v>
      </c>
      <c r="AY137" s="246" t="s">
        <v>121</v>
      </c>
    </row>
    <row r="138" spans="1:65" s="2" customFormat="1" ht="16.5" customHeight="1">
      <c r="A138" s="41"/>
      <c r="B138" s="42"/>
      <c r="C138" s="269" t="s">
        <v>295</v>
      </c>
      <c r="D138" s="269" t="s">
        <v>228</v>
      </c>
      <c r="E138" s="270" t="s">
        <v>418</v>
      </c>
      <c r="F138" s="271" t="s">
        <v>419</v>
      </c>
      <c r="G138" s="272" t="s">
        <v>138</v>
      </c>
      <c r="H138" s="273">
        <v>9.078</v>
      </c>
      <c r="I138" s="274"/>
      <c r="J138" s="275">
        <f>ROUND(I138*H138,2)</f>
        <v>0</v>
      </c>
      <c r="K138" s="271" t="s">
        <v>420</v>
      </c>
      <c r="L138" s="276"/>
      <c r="M138" s="277" t="s">
        <v>19</v>
      </c>
      <c r="N138" s="278" t="s">
        <v>45</v>
      </c>
      <c r="O138" s="87"/>
      <c r="P138" s="216">
        <f>O138*H138</f>
        <v>0</v>
      </c>
      <c r="Q138" s="216">
        <v>0.036</v>
      </c>
      <c r="R138" s="216">
        <f>Q138*H138</f>
        <v>0.32680799999999993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233</v>
      </c>
      <c r="AT138" s="218" t="s">
        <v>228</v>
      </c>
      <c r="AU138" s="218" t="s">
        <v>84</v>
      </c>
      <c r="AY138" s="20" t="s">
        <v>121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82</v>
      </c>
      <c r="BK138" s="219">
        <f>ROUND(I138*H138,2)</f>
        <v>0</v>
      </c>
      <c r="BL138" s="20" t="s">
        <v>128</v>
      </c>
      <c r="BM138" s="218" t="s">
        <v>421</v>
      </c>
    </row>
    <row r="139" spans="1:51" s="14" customFormat="1" ht="12">
      <c r="A139" s="14"/>
      <c r="B139" s="236"/>
      <c r="C139" s="237"/>
      <c r="D139" s="227" t="s">
        <v>132</v>
      </c>
      <c r="E139" s="237"/>
      <c r="F139" s="239" t="s">
        <v>422</v>
      </c>
      <c r="G139" s="237"/>
      <c r="H139" s="240">
        <v>9.078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132</v>
      </c>
      <c r="AU139" s="246" t="s">
        <v>84</v>
      </c>
      <c r="AV139" s="14" t="s">
        <v>84</v>
      </c>
      <c r="AW139" s="14" t="s">
        <v>4</v>
      </c>
      <c r="AX139" s="14" t="s">
        <v>82</v>
      </c>
      <c r="AY139" s="246" t="s">
        <v>121</v>
      </c>
    </row>
    <row r="140" spans="1:65" s="2" customFormat="1" ht="16.5" customHeight="1">
      <c r="A140" s="41"/>
      <c r="B140" s="42"/>
      <c r="C140" s="207" t="s">
        <v>423</v>
      </c>
      <c r="D140" s="207" t="s">
        <v>123</v>
      </c>
      <c r="E140" s="208" t="s">
        <v>424</v>
      </c>
      <c r="F140" s="209" t="s">
        <v>425</v>
      </c>
      <c r="G140" s="210" t="s">
        <v>151</v>
      </c>
      <c r="H140" s="211">
        <v>275.1</v>
      </c>
      <c r="I140" s="212"/>
      <c r="J140" s="213">
        <f>ROUND(I140*H140,2)</f>
        <v>0</v>
      </c>
      <c r="K140" s="209" t="s">
        <v>127</v>
      </c>
      <c r="L140" s="47"/>
      <c r="M140" s="214" t="s">
        <v>19</v>
      </c>
      <c r="N140" s="215" t="s">
        <v>45</v>
      </c>
      <c r="O140" s="87"/>
      <c r="P140" s="216">
        <f>O140*H140</f>
        <v>0</v>
      </c>
      <c r="Q140" s="216">
        <v>0.00047</v>
      </c>
      <c r="R140" s="216">
        <f>Q140*H140</f>
        <v>0.129297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128</v>
      </c>
      <c r="AT140" s="218" t="s">
        <v>123</v>
      </c>
      <c r="AU140" s="218" t="s">
        <v>84</v>
      </c>
      <c r="AY140" s="20" t="s">
        <v>121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82</v>
      </c>
      <c r="BK140" s="219">
        <f>ROUND(I140*H140,2)</f>
        <v>0</v>
      </c>
      <c r="BL140" s="20" t="s">
        <v>128</v>
      </c>
      <c r="BM140" s="218" t="s">
        <v>426</v>
      </c>
    </row>
    <row r="141" spans="1:47" s="2" customFormat="1" ht="12">
      <c r="A141" s="41"/>
      <c r="B141" s="42"/>
      <c r="C141" s="43"/>
      <c r="D141" s="220" t="s">
        <v>130</v>
      </c>
      <c r="E141" s="43"/>
      <c r="F141" s="221" t="s">
        <v>427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130</v>
      </c>
      <c r="AU141" s="20" t="s">
        <v>84</v>
      </c>
    </row>
    <row r="142" spans="1:51" s="14" customFormat="1" ht="12">
      <c r="A142" s="14"/>
      <c r="B142" s="236"/>
      <c r="C142" s="237"/>
      <c r="D142" s="227" t="s">
        <v>132</v>
      </c>
      <c r="E142" s="238" t="s">
        <v>19</v>
      </c>
      <c r="F142" s="239" t="s">
        <v>428</v>
      </c>
      <c r="G142" s="237"/>
      <c r="H142" s="240">
        <v>275.1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132</v>
      </c>
      <c r="AU142" s="246" t="s">
        <v>84</v>
      </c>
      <c r="AV142" s="14" t="s">
        <v>84</v>
      </c>
      <c r="AW142" s="14" t="s">
        <v>35</v>
      </c>
      <c r="AX142" s="14" t="s">
        <v>82</v>
      </c>
      <c r="AY142" s="246" t="s">
        <v>121</v>
      </c>
    </row>
    <row r="143" spans="1:65" s="2" customFormat="1" ht="16.5" customHeight="1">
      <c r="A143" s="41"/>
      <c r="B143" s="42"/>
      <c r="C143" s="207" t="s">
        <v>429</v>
      </c>
      <c r="D143" s="207" t="s">
        <v>123</v>
      </c>
      <c r="E143" s="208" t="s">
        <v>280</v>
      </c>
      <c r="F143" s="209" t="s">
        <v>281</v>
      </c>
      <c r="G143" s="210" t="s">
        <v>282</v>
      </c>
      <c r="H143" s="211">
        <v>20</v>
      </c>
      <c r="I143" s="212"/>
      <c r="J143" s="213">
        <f>ROUND(I143*H143,2)</f>
        <v>0</v>
      </c>
      <c r="K143" s="209" t="s">
        <v>146</v>
      </c>
      <c r="L143" s="47"/>
      <c r="M143" s="214" t="s">
        <v>19</v>
      </c>
      <c r="N143" s="215" t="s">
        <v>45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128</v>
      </c>
      <c r="AT143" s="218" t="s">
        <v>123</v>
      </c>
      <c r="AU143" s="218" t="s">
        <v>84</v>
      </c>
      <c r="AY143" s="20" t="s">
        <v>121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82</v>
      </c>
      <c r="BK143" s="219">
        <f>ROUND(I143*H143,2)</f>
        <v>0</v>
      </c>
      <c r="BL143" s="20" t="s">
        <v>128</v>
      </c>
      <c r="BM143" s="218" t="s">
        <v>430</v>
      </c>
    </row>
    <row r="144" spans="1:63" s="12" customFormat="1" ht="22.8" customHeight="1">
      <c r="A144" s="12"/>
      <c r="B144" s="191"/>
      <c r="C144" s="192"/>
      <c r="D144" s="193" t="s">
        <v>73</v>
      </c>
      <c r="E144" s="205" t="s">
        <v>325</v>
      </c>
      <c r="F144" s="205" t="s">
        <v>326</v>
      </c>
      <c r="G144" s="192"/>
      <c r="H144" s="192"/>
      <c r="I144" s="195"/>
      <c r="J144" s="206">
        <f>BK144</f>
        <v>0</v>
      </c>
      <c r="K144" s="192"/>
      <c r="L144" s="197"/>
      <c r="M144" s="198"/>
      <c r="N144" s="199"/>
      <c r="O144" s="199"/>
      <c r="P144" s="200">
        <f>SUM(P145:P150)</f>
        <v>0</v>
      </c>
      <c r="Q144" s="199"/>
      <c r="R144" s="200">
        <f>SUM(R145:R150)</f>
        <v>0</v>
      </c>
      <c r="S144" s="199"/>
      <c r="T144" s="201">
        <f>SUM(T145:T150)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2" t="s">
        <v>82</v>
      </c>
      <c r="AT144" s="203" t="s">
        <v>73</v>
      </c>
      <c r="AU144" s="203" t="s">
        <v>82</v>
      </c>
      <c r="AY144" s="202" t="s">
        <v>121</v>
      </c>
      <c r="BK144" s="204">
        <f>SUM(BK145:BK150)</f>
        <v>0</v>
      </c>
    </row>
    <row r="145" spans="1:65" s="2" customFormat="1" ht="24.15" customHeight="1">
      <c r="A145" s="41"/>
      <c r="B145" s="42"/>
      <c r="C145" s="207" t="s">
        <v>431</v>
      </c>
      <c r="D145" s="207" t="s">
        <v>123</v>
      </c>
      <c r="E145" s="208" t="s">
        <v>432</v>
      </c>
      <c r="F145" s="209" t="s">
        <v>433</v>
      </c>
      <c r="G145" s="210" t="s">
        <v>231</v>
      </c>
      <c r="H145" s="211">
        <v>139.36</v>
      </c>
      <c r="I145" s="212"/>
      <c r="J145" s="213">
        <f>ROUND(I145*H145,2)</f>
        <v>0</v>
      </c>
      <c r="K145" s="209" t="s">
        <v>127</v>
      </c>
      <c r="L145" s="47"/>
      <c r="M145" s="214" t="s">
        <v>19</v>
      </c>
      <c r="N145" s="215" t="s">
        <v>45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128</v>
      </c>
      <c r="AT145" s="218" t="s">
        <v>123</v>
      </c>
      <c r="AU145" s="218" t="s">
        <v>84</v>
      </c>
      <c r="AY145" s="20" t="s">
        <v>121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82</v>
      </c>
      <c r="BK145" s="219">
        <f>ROUND(I145*H145,2)</f>
        <v>0</v>
      </c>
      <c r="BL145" s="20" t="s">
        <v>128</v>
      </c>
      <c r="BM145" s="218" t="s">
        <v>434</v>
      </c>
    </row>
    <row r="146" spans="1:47" s="2" customFormat="1" ht="12">
      <c r="A146" s="41"/>
      <c r="B146" s="42"/>
      <c r="C146" s="43"/>
      <c r="D146" s="220" t="s">
        <v>130</v>
      </c>
      <c r="E146" s="43"/>
      <c r="F146" s="221" t="s">
        <v>435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130</v>
      </c>
      <c r="AU146" s="20" t="s">
        <v>84</v>
      </c>
    </row>
    <row r="147" spans="1:51" s="14" customFormat="1" ht="12">
      <c r="A147" s="14"/>
      <c r="B147" s="236"/>
      <c r="C147" s="237"/>
      <c r="D147" s="227" t="s">
        <v>132</v>
      </c>
      <c r="E147" s="238" t="s">
        <v>19</v>
      </c>
      <c r="F147" s="239" t="s">
        <v>436</v>
      </c>
      <c r="G147" s="237"/>
      <c r="H147" s="240">
        <v>139.36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132</v>
      </c>
      <c r="AU147" s="246" t="s">
        <v>84</v>
      </c>
      <c r="AV147" s="14" t="s">
        <v>84</v>
      </c>
      <c r="AW147" s="14" t="s">
        <v>35</v>
      </c>
      <c r="AX147" s="14" t="s">
        <v>82</v>
      </c>
      <c r="AY147" s="246" t="s">
        <v>121</v>
      </c>
    </row>
    <row r="148" spans="1:65" s="2" customFormat="1" ht="24.15" customHeight="1">
      <c r="A148" s="41"/>
      <c r="B148" s="42"/>
      <c r="C148" s="207" t="s">
        <v>437</v>
      </c>
      <c r="D148" s="207" t="s">
        <v>123</v>
      </c>
      <c r="E148" s="208" t="s">
        <v>438</v>
      </c>
      <c r="F148" s="209" t="s">
        <v>439</v>
      </c>
      <c r="G148" s="210" t="s">
        <v>231</v>
      </c>
      <c r="H148" s="211">
        <v>50.797</v>
      </c>
      <c r="I148" s="212"/>
      <c r="J148" s="213">
        <f>ROUND(I148*H148,2)</f>
        <v>0</v>
      </c>
      <c r="K148" s="209" t="s">
        <v>127</v>
      </c>
      <c r="L148" s="47"/>
      <c r="M148" s="214" t="s">
        <v>19</v>
      </c>
      <c r="N148" s="215" t="s">
        <v>45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128</v>
      </c>
      <c r="AT148" s="218" t="s">
        <v>123</v>
      </c>
      <c r="AU148" s="218" t="s">
        <v>84</v>
      </c>
      <c r="AY148" s="20" t="s">
        <v>121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82</v>
      </c>
      <c r="BK148" s="219">
        <f>ROUND(I148*H148,2)</f>
        <v>0</v>
      </c>
      <c r="BL148" s="20" t="s">
        <v>128</v>
      </c>
      <c r="BM148" s="218" t="s">
        <v>440</v>
      </c>
    </row>
    <row r="149" spans="1:47" s="2" customFormat="1" ht="12">
      <c r="A149" s="41"/>
      <c r="B149" s="42"/>
      <c r="C149" s="43"/>
      <c r="D149" s="220" t="s">
        <v>130</v>
      </c>
      <c r="E149" s="43"/>
      <c r="F149" s="221" t="s">
        <v>441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130</v>
      </c>
      <c r="AU149" s="20" t="s">
        <v>84</v>
      </c>
    </row>
    <row r="150" spans="1:51" s="14" customFormat="1" ht="12">
      <c r="A150" s="14"/>
      <c r="B150" s="236"/>
      <c r="C150" s="237"/>
      <c r="D150" s="227" t="s">
        <v>132</v>
      </c>
      <c r="E150" s="238" t="s">
        <v>19</v>
      </c>
      <c r="F150" s="239" t="s">
        <v>442</v>
      </c>
      <c r="G150" s="237"/>
      <c r="H150" s="240">
        <v>50.797</v>
      </c>
      <c r="I150" s="241"/>
      <c r="J150" s="237"/>
      <c r="K150" s="237"/>
      <c r="L150" s="242"/>
      <c r="M150" s="283"/>
      <c r="N150" s="284"/>
      <c r="O150" s="284"/>
      <c r="P150" s="284"/>
      <c r="Q150" s="284"/>
      <c r="R150" s="284"/>
      <c r="S150" s="284"/>
      <c r="T150" s="28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132</v>
      </c>
      <c r="AU150" s="246" t="s">
        <v>84</v>
      </c>
      <c r="AV150" s="14" t="s">
        <v>84</v>
      </c>
      <c r="AW150" s="14" t="s">
        <v>35</v>
      </c>
      <c r="AX150" s="14" t="s">
        <v>82</v>
      </c>
      <c r="AY150" s="246" t="s">
        <v>121</v>
      </c>
    </row>
    <row r="151" spans="1:31" s="2" customFormat="1" ht="6.95" customHeight="1">
      <c r="A151" s="41"/>
      <c r="B151" s="62"/>
      <c r="C151" s="63"/>
      <c r="D151" s="63"/>
      <c r="E151" s="63"/>
      <c r="F151" s="63"/>
      <c r="G151" s="63"/>
      <c r="H151" s="63"/>
      <c r="I151" s="63"/>
      <c r="J151" s="63"/>
      <c r="K151" s="63"/>
      <c r="L151" s="47"/>
      <c r="M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</sheetData>
  <sheetProtection password="CC35" sheet="1" objects="1" scenarios="1" formatColumns="0" formatRows="0" autoFilter="0"/>
  <autoFilter ref="C84:K15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4_01/275313711"/>
    <hyperlink ref="F96" r:id="rId2" display="https://podminky.urs.cz/item/CS_URS_2024_01/275351121"/>
    <hyperlink ref="F102" r:id="rId3" display="https://podminky.urs.cz/item/CS_URS_2024_01/275351122"/>
    <hyperlink ref="F105" r:id="rId4" display="https://podminky.urs.cz/item/CS_URS_2024_01/451579777"/>
    <hyperlink ref="F115" r:id="rId5" display="https://podminky.urs.cz/item/CS_URS_2024_01/564801111"/>
    <hyperlink ref="F124" r:id="rId6" display="https://podminky.urs.cz/item/CS_URS_2024_01/596811220"/>
    <hyperlink ref="F136" r:id="rId7" display="https://podminky.urs.cz/item/CS_URS_2024_01/916231112"/>
    <hyperlink ref="F141" r:id="rId8" display="https://podminky.urs.cz/item/CS_URS_2024_01/919726122"/>
    <hyperlink ref="F146" r:id="rId9" display="https://podminky.urs.cz/item/CS_URS_2024_01/998225111"/>
    <hyperlink ref="F149" r:id="rId10" display="https://podminky.urs.cz/item/CS_URS_2024_01/998229112R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Dodávka zařízení komunitního centra - Základní škola, Trutnov, R.Frimla 816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443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444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ROUND((SUM(BE82:BE97)),2)</f>
        <v>0</v>
      </c>
      <c r="G33" s="41"/>
      <c r="H33" s="41"/>
      <c r="I33" s="151">
        <v>0.21</v>
      </c>
      <c r="J33" s="150">
        <f>ROUND(((SUM(BE82:BE97))*I33),2)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ROUND((SUM(BF82:BF97)),2)</f>
        <v>0</v>
      </c>
      <c r="G34" s="41"/>
      <c r="H34" s="41"/>
      <c r="I34" s="151">
        <v>0.15</v>
      </c>
      <c r="J34" s="150">
        <f>ROUND(((SUM(BF82:BF97))*I34),2)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ROUND((SUM(BG82:BG97)),2)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ROUND((SUM(BH82:BH97)),2)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ROUND((SUM(BI82:BI97)),2)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97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Dodávka zařízení komunitního centra - Základní škola, Trutnov, R.Frimla 816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03 - Mobiliář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Trutnov, R.Frimla 816, 541 01</v>
      </c>
      <c r="G54" s="43"/>
      <c r="H54" s="43"/>
      <c r="I54" s="35" t="s">
        <v>32</v>
      </c>
      <c r="J54" s="39" t="str">
        <f>E21</f>
        <v>RSU s.r.o. Voletinská 252, 541 03 Trutnov - 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 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98</v>
      </c>
      <c r="D57" s="165"/>
      <c r="E57" s="165"/>
      <c r="F57" s="165"/>
      <c r="G57" s="165"/>
      <c r="H57" s="165"/>
      <c r="I57" s="165"/>
      <c r="J57" s="166" t="s">
        <v>99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100</v>
      </c>
    </row>
    <row r="60" spans="1:31" s="9" customFormat="1" ht="24.95" customHeight="1">
      <c r="A60" s="9"/>
      <c r="B60" s="168"/>
      <c r="C60" s="169"/>
      <c r="D60" s="170" t="s">
        <v>101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445</v>
      </c>
      <c r="E61" s="177"/>
      <c r="F61" s="177"/>
      <c r="G61" s="177"/>
      <c r="H61" s="177"/>
      <c r="I61" s="177"/>
      <c r="J61" s="178">
        <f>J84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446</v>
      </c>
      <c r="E62" s="177"/>
      <c r="F62" s="177"/>
      <c r="G62" s="177"/>
      <c r="H62" s="177"/>
      <c r="I62" s="177"/>
      <c r="J62" s="178">
        <f>J95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13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6.95" customHeight="1">
      <c r="A64" s="4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pans="1:31" s="2" customFormat="1" ht="6.95" customHeight="1">
      <c r="A68" s="41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24.95" customHeight="1">
      <c r="A69" s="41"/>
      <c r="B69" s="42"/>
      <c r="C69" s="26" t="s">
        <v>106</v>
      </c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16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163" t="str">
        <f>E7</f>
        <v>Dodávka zařízení komunitního centra - Základní škola, Trutnov, R.Frimla 816</v>
      </c>
      <c r="F72" s="35"/>
      <c r="G72" s="35"/>
      <c r="H72" s="35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95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72" t="str">
        <f>E9</f>
        <v>SO 03 - Mobiliář</v>
      </c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21</v>
      </c>
      <c r="D76" s="43"/>
      <c r="E76" s="43"/>
      <c r="F76" s="30" t="str">
        <f>F12</f>
        <v>Trutnov</v>
      </c>
      <c r="G76" s="43"/>
      <c r="H76" s="43"/>
      <c r="I76" s="35" t="s">
        <v>23</v>
      </c>
      <c r="J76" s="75" t="str">
        <f>IF(J12="","",J12)</f>
        <v>30. 1. 2024</v>
      </c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40.05" customHeight="1">
      <c r="A78" s="41"/>
      <c r="B78" s="42"/>
      <c r="C78" s="35" t="s">
        <v>25</v>
      </c>
      <c r="D78" s="43"/>
      <c r="E78" s="43"/>
      <c r="F78" s="30" t="str">
        <f>E15</f>
        <v>Základní škola, Trutnov, R.Frimla 816, 541 01</v>
      </c>
      <c r="G78" s="43"/>
      <c r="H78" s="43"/>
      <c r="I78" s="35" t="s">
        <v>32</v>
      </c>
      <c r="J78" s="39" t="str">
        <f>E21</f>
        <v>RSU s.r.o. Voletinská 252, 541 03 Trutnov - Poříčí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40.05" customHeight="1">
      <c r="A79" s="41"/>
      <c r="B79" s="42"/>
      <c r="C79" s="35" t="s">
        <v>30</v>
      </c>
      <c r="D79" s="43"/>
      <c r="E79" s="43"/>
      <c r="F79" s="30" t="str">
        <f>IF(E18="","",E18)</f>
        <v>Vyplň údaj</v>
      </c>
      <c r="G79" s="43"/>
      <c r="H79" s="43"/>
      <c r="I79" s="35" t="s">
        <v>36</v>
      </c>
      <c r="J79" s="39" t="str">
        <f>E24</f>
        <v>Ing.Miloš Kotrbanec, RSU s.r.o. Trutnov - Poříčí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0.3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11" customFormat="1" ht="29.25" customHeight="1">
      <c r="A81" s="180"/>
      <c r="B81" s="181"/>
      <c r="C81" s="182" t="s">
        <v>107</v>
      </c>
      <c r="D81" s="183" t="s">
        <v>59</v>
      </c>
      <c r="E81" s="183" t="s">
        <v>55</v>
      </c>
      <c r="F81" s="183" t="s">
        <v>56</v>
      </c>
      <c r="G81" s="183" t="s">
        <v>108</v>
      </c>
      <c r="H81" s="183" t="s">
        <v>109</v>
      </c>
      <c r="I81" s="183" t="s">
        <v>110</v>
      </c>
      <c r="J81" s="183" t="s">
        <v>99</v>
      </c>
      <c r="K81" s="184" t="s">
        <v>111</v>
      </c>
      <c r="L81" s="185"/>
      <c r="M81" s="95" t="s">
        <v>19</v>
      </c>
      <c r="N81" s="96" t="s">
        <v>44</v>
      </c>
      <c r="O81" s="96" t="s">
        <v>112</v>
      </c>
      <c r="P81" s="96" t="s">
        <v>113</v>
      </c>
      <c r="Q81" s="96" t="s">
        <v>114</v>
      </c>
      <c r="R81" s="96" t="s">
        <v>115</v>
      </c>
      <c r="S81" s="96" t="s">
        <v>116</v>
      </c>
      <c r="T81" s="97" t="s">
        <v>117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41"/>
      <c r="B82" s="42"/>
      <c r="C82" s="102" t="s">
        <v>118</v>
      </c>
      <c r="D82" s="43"/>
      <c r="E82" s="43"/>
      <c r="F82" s="43"/>
      <c r="G82" s="43"/>
      <c r="H82" s="43"/>
      <c r="I82" s="43"/>
      <c r="J82" s="186">
        <f>BK82</f>
        <v>0</v>
      </c>
      <c r="K82" s="43"/>
      <c r="L82" s="47"/>
      <c r="M82" s="98"/>
      <c r="N82" s="187"/>
      <c r="O82" s="99"/>
      <c r="P82" s="188">
        <f>P83</f>
        <v>0</v>
      </c>
      <c r="Q82" s="99"/>
      <c r="R82" s="188">
        <f>R83</f>
        <v>0</v>
      </c>
      <c r="S82" s="99"/>
      <c r="T82" s="189">
        <f>T83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20" t="s">
        <v>73</v>
      </c>
      <c r="AU82" s="20" t="s">
        <v>100</v>
      </c>
      <c r="BK82" s="190">
        <f>BK83</f>
        <v>0</v>
      </c>
    </row>
    <row r="83" spans="1:63" s="12" customFormat="1" ht="25.9" customHeight="1">
      <c r="A83" s="12"/>
      <c r="B83" s="191"/>
      <c r="C83" s="192"/>
      <c r="D83" s="193" t="s">
        <v>73</v>
      </c>
      <c r="E83" s="194" t="s">
        <v>119</v>
      </c>
      <c r="F83" s="194" t="s">
        <v>120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P84+P95</f>
        <v>0</v>
      </c>
      <c r="Q83" s="199"/>
      <c r="R83" s="200">
        <f>R84+R95</f>
        <v>0</v>
      </c>
      <c r="S83" s="199"/>
      <c r="T83" s="201">
        <f>T84+T95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82</v>
      </c>
      <c r="AT83" s="203" t="s">
        <v>73</v>
      </c>
      <c r="AU83" s="203" t="s">
        <v>74</v>
      </c>
      <c r="AY83" s="202" t="s">
        <v>121</v>
      </c>
      <c r="BK83" s="204">
        <f>BK84+BK95</f>
        <v>0</v>
      </c>
    </row>
    <row r="84" spans="1:63" s="12" customFormat="1" ht="22.8" customHeight="1">
      <c r="A84" s="12"/>
      <c r="B84" s="191"/>
      <c r="C84" s="192"/>
      <c r="D84" s="193" t="s">
        <v>73</v>
      </c>
      <c r="E84" s="205" t="s">
        <v>197</v>
      </c>
      <c r="F84" s="205" t="s">
        <v>447</v>
      </c>
      <c r="G84" s="192"/>
      <c r="H84" s="192"/>
      <c r="I84" s="195"/>
      <c r="J84" s="206">
        <f>BK84</f>
        <v>0</v>
      </c>
      <c r="K84" s="192"/>
      <c r="L84" s="197"/>
      <c r="M84" s="198"/>
      <c r="N84" s="199"/>
      <c r="O84" s="199"/>
      <c r="P84" s="200">
        <f>SUM(P85:P94)</f>
        <v>0</v>
      </c>
      <c r="Q84" s="199"/>
      <c r="R84" s="200">
        <f>SUM(R85:R94)</f>
        <v>0</v>
      </c>
      <c r="S84" s="199"/>
      <c r="T84" s="201">
        <f>SUM(T85:T94)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82</v>
      </c>
      <c r="AT84" s="203" t="s">
        <v>73</v>
      </c>
      <c r="AU84" s="203" t="s">
        <v>82</v>
      </c>
      <c r="AY84" s="202" t="s">
        <v>121</v>
      </c>
      <c r="BK84" s="204">
        <f>SUM(BK85:BK94)</f>
        <v>0</v>
      </c>
    </row>
    <row r="85" spans="1:65" s="2" customFormat="1" ht="33" customHeight="1">
      <c r="A85" s="41"/>
      <c r="B85" s="42"/>
      <c r="C85" s="207" t="s">
        <v>448</v>
      </c>
      <c r="D85" s="207" t="s">
        <v>123</v>
      </c>
      <c r="E85" s="208" t="s">
        <v>449</v>
      </c>
      <c r="F85" s="209" t="s">
        <v>450</v>
      </c>
      <c r="G85" s="210" t="s">
        <v>451</v>
      </c>
      <c r="H85" s="211">
        <v>1</v>
      </c>
      <c r="I85" s="212"/>
      <c r="J85" s="213">
        <f>ROUND(I85*H85,2)</f>
        <v>0</v>
      </c>
      <c r="K85" s="209" t="s">
        <v>146</v>
      </c>
      <c r="L85" s="47"/>
      <c r="M85" s="214" t="s">
        <v>19</v>
      </c>
      <c r="N85" s="215" t="s">
        <v>45</v>
      </c>
      <c r="O85" s="87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18" t="s">
        <v>128</v>
      </c>
      <c r="AT85" s="218" t="s">
        <v>123</v>
      </c>
      <c r="AU85" s="218" t="s">
        <v>84</v>
      </c>
      <c r="AY85" s="20" t="s">
        <v>121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20" t="s">
        <v>82</v>
      </c>
      <c r="BK85" s="219">
        <f>ROUND(I85*H85,2)</f>
        <v>0</v>
      </c>
      <c r="BL85" s="20" t="s">
        <v>128</v>
      </c>
      <c r="BM85" s="218" t="s">
        <v>452</v>
      </c>
    </row>
    <row r="86" spans="1:65" s="2" customFormat="1" ht="37.8" customHeight="1">
      <c r="A86" s="41"/>
      <c r="B86" s="42"/>
      <c r="C86" s="207" t="s">
        <v>453</v>
      </c>
      <c r="D86" s="207" t="s">
        <v>123</v>
      </c>
      <c r="E86" s="208" t="s">
        <v>454</v>
      </c>
      <c r="F86" s="209" t="s">
        <v>455</v>
      </c>
      <c r="G86" s="210" t="s">
        <v>451</v>
      </c>
      <c r="H86" s="211">
        <v>1</v>
      </c>
      <c r="I86" s="212"/>
      <c r="J86" s="213">
        <f>ROUND(I86*H86,2)</f>
        <v>0</v>
      </c>
      <c r="K86" s="209" t="s">
        <v>146</v>
      </c>
      <c r="L86" s="47"/>
      <c r="M86" s="214" t="s">
        <v>19</v>
      </c>
      <c r="N86" s="215" t="s">
        <v>45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128</v>
      </c>
      <c r="AT86" s="218" t="s">
        <v>123</v>
      </c>
      <c r="AU86" s="218" t="s">
        <v>84</v>
      </c>
      <c r="AY86" s="20" t="s">
        <v>121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82</v>
      </c>
      <c r="BK86" s="219">
        <f>ROUND(I86*H86,2)</f>
        <v>0</v>
      </c>
      <c r="BL86" s="20" t="s">
        <v>128</v>
      </c>
      <c r="BM86" s="218" t="s">
        <v>456</v>
      </c>
    </row>
    <row r="87" spans="1:65" s="2" customFormat="1" ht="33" customHeight="1">
      <c r="A87" s="41"/>
      <c r="B87" s="42"/>
      <c r="C87" s="207" t="s">
        <v>302</v>
      </c>
      <c r="D87" s="207" t="s">
        <v>123</v>
      </c>
      <c r="E87" s="208" t="s">
        <v>457</v>
      </c>
      <c r="F87" s="209" t="s">
        <v>458</v>
      </c>
      <c r="G87" s="210" t="s">
        <v>451</v>
      </c>
      <c r="H87" s="211">
        <v>1</v>
      </c>
      <c r="I87" s="212"/>
      <c r="J87" s="213">
        <f>ROUND(I87*H87,2)</f>
        <v>0</v>
      </c>
      <c r="K87" s="209" t="s">
        <v>146</v>
      </c>
      <c r="L87" s="47"/>
      <c r="M87" s="214" t="s">
        <v>19</v>
      </c>
      <c r="N87" s="215" t="s">
        <v>45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128</v>
      </c>
      <c r="AT87" s="218" t="s">
        <v>123</v>
      </c>
      <c r="AU87" s="218" t="s">
        <v>84</v>
      </c>
      <c r="AY87" s="20" t="s">
        <v>121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82</v>
      </c>
      <c r="BK87" s="219">
        <f>ROUND(I87*H87,2)</f>
        <v>0</v>
      </c>
      <c r="BL87" s="20" t="s">
        <v>128</v>
      </c>
      <c r="BM87" s="218" t="s">
        <v>459</v>
      </c>
    </row>
    <row r="88" spans="1:65" s="2" customFormat="1" ht="33" customHeight="1">
      <c r="A88" s="41"/>
      <c r="B88" s="42"/>
      <c r="C88" s="207" t="s">
        <v>307</v>
      </c>
      <c r="D88" s="207" t="s">
        <v>123</v>
      </c>
      <c r="E88" s="208" t="s">
        <v>460</v>
      </c>
      <c r="F88" s="209" t="s">
        <v>461</v>
      </c>
      <c r="G88" s="210" t="s">
        <v>451</v>
      </c>
      <c r="H88" s="211">
        <v>1</v>
      </c>
      <c r="I88" s="212"/>
      <c r="J88" s="213">
        <f>ROUND(I88*H88,2)</f>
        <v>0</v>
      </c>
      <c r="K88" s="209" t="s">
        <v>146</v>
      </c>
      <c r="L88" s="47"/>
      <c r="M88" s="214" t="s">
        <v>19</v>
      </c>
      <c r="N88" s="215" t="s">
        <v>45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128</v>
      </c>
      <c r="AT88" s="218" t="s">
        <v>123</v>
      </c>
      <c r="AU88" s="218" t="s">
        <v>84</v>
      </c>
      <c r="AY88" s="20" t="s">
        <v>121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82</v>
      </c>
      <c r="BK88" s="219">
        <f>ROUND(I88*H88,2)</f>
        <v>0</v>
      </c>
      <c r="BL88" s="20" t="s">
        <v>128</v>
      </c>
      <c r="BM88" s="218" t="s">
        <v>462</v>
      </c>
    </row>
    <row r="89" spans="1:65" s="2" customFormat="1" ht="37.8" customHeight="1">
      <c r="A89" s="41"/>
      <c r="B89" s="42"/>
      <c r="C89" s="207" t="s">
        <v>319</v>
      </c>
      <c r="D89" s="207" t="s">
        <v>123</v>
      </c>
      <c r="E89" s="208" t="s">
        <v>463</v>
      </c>
      <c r="F89" s="209" t="s">
        <v>464</v>
      </c>
      <c r="G89" s="210" t="s">
        <v>451</v>
      </c>
      <c r="H89" s="211">
        <v>1</v>
      </c>
      <c r="I89" s="212"/>
      <c r="J89" s="213">
        <f>ROUND(I89*H89,2)</f>
        <v>0</v>
      </c>
      <c r="K89" s="209" t="s">
        <v>146</v>
      </c>
      <c r="L89" s="47"/>
      <c r="M89" s="214" t="s">
        <v>19</v>
      </c>
      <c r="N89" s="215" t="s">
        <v>45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128</v>
      </c>
      <c r="AT89" s="218" t="s">
        <v>123</v>
      </c>
      <c r="AU89" s="218" t="s">
        <v>84</v>
      </c>
      <c r="AY89" s="20" t="s">
        <v>121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82</v>
      </c>
      <c r="BK89" s="219">
        <f>ROUND(I89*H89,2)</f>
        <v>0</v>
      </c>
      <c r="BL89" s="20" t="s">
        <v>128</v>
      </c>
      <c r="BM89" s="218" t="s">
        <v>465</v>
      </c>
    </row>
    <row r="90" spans="1:65" s="2" customFormat="1" ht="33" customHeight="1">
      <c r="A90" s="41"/>
      <c r="B90" s="42"/>
      <c r="C90" s="207" t="s">
        <v>466</v>
      </c>
      <c r="D90" s="207" t="s">
        <v>123</v>
      </c>
      <c r="E90" s="208" t="s">
        <v>467</v>
      </c>
      <c r="F90" s="209" t="s">
        <v>468</v>
      </c>
      <c r="G90" s="210" t="s">
        <v>451</v>
      </c>
      <c r="H90" s="211">
        <v>1</v>
      </c>
      <c r="I90" s="212"/>
      <c r="J90" s="213">
        <f>ROUND(I90*H90,2)</f>
        <v>0</v>
      </c>
      <c r="K90" s="209" t="s">
        <v>146</v>
      </c>
      <c r="L90" s="47"/>
      <c r="M90" s="214" t="s">
        <v>19</v>
      </c>
      <c r="N90" s="215" t="s">
        <v>45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128</v>
      </c>
      <c r="AT90" s="218" t="s">
        <v>123</v>
      </c>
      <c r="AU90" s="218" t="s">
        <v>84</v>
      </c>
      <c r="AY90" s="20" t="s">
        <v>121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82</v>
      </c>
      <c r="BK90" s="219">
        <f>ROUND(I90*H90,2)</f>
        <v>0</v>
      </c>
      <c r="BL90" s="20" t="s">
        <v>128</v>
      </c>
      <c r="BM90" s="218" t="s">
        <v>469</v>
      </c>
    </row>
    <row r="91" spans="1:65" s="2" customFormat="1" ht="24.15" customHeight="1">
      <c r="A91" s="41"/>
      <c r="B91" s="42"/>
      <c r="C91" s="207" t="s">
        <v>470</v>
      </c>
      <c r="D91" s="207" t="s">
        <v>123</v>
      </c>
      <c r="E91" s="208" t="s">
        <v>471</v>
      </c>
      <c r="F91" s="209" t="s">
        <v>472</v>
      </c>
      <c r="G91" s="210" t="s">
        <v>451</v>
      </c>
      <c r="H91" s="211">
        <v>1</v>
      </c>
      <c r="I91" s="212"/>
      <c r="J91" s="213">
        <f>ROUND(I91*H91,2)</f>
        <v>0</v>
      </c>
      <c r="K91" s="209" t="s">
        <v>146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128</v>
      </c>
      <c r="AT91" s="218" t="s">
        <v>123</v>
      </c>
      <c r="AU91" s="218" t="s">
        <v>84</v>
      </c>
      <c r="AY91" s="20" t="s">
        <v>121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128</v>
      </c>
      <c r="BM91" s="218" t="s">
        <v>473</v>
      </c>
    </row>
    <row r="92" spans="1:65" s="2" customFormat="1" ht="33" customHeight="1">
      <c r="A92" s="41"/>
      <c r="B92" s="42"/>
      <c r="C92" s="207" t="s">
        <v>474</v>
      </c>
      <c r="D92" s="207" t="s">
        <v>123</v>
      </c>
      <c r="E92" s="208" t="s">
        <v>475</v>
      </c>
      <c r="F92" s="209" t="s">
        <v>476</v>
      </c>
      <c r="G92" s="210" t="s">
        <v>451</v>
      </c>
      <c r="H92" s="211">
        <v>1</v>
      </c>
      <c r="I92" s="212"/>
      <c r="J92" s="213">
        <f>ROUND(I92*H92,2)</f>
        <v>0</v>
      </c>
      <c r="K92" s="209" t="s">
        <v>146</v>
      </c>
      <c r="L92" s="47"/>
      <c r="M92" s="214" t="s">
        <v>19</v>
      </c>
      <c r="N92" s="215" t="s">
        <v>45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128</v>
      </c>
      <c r="AT92" s="218" t="s">
        <v>123</v>
      </c>
      <c r="AU92" s="218" t="s">
        <v>84</v>
      </c>
      <c r="AY92" s="20" t="s">
        <v>121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82</v>
      </c>
      <c r="BK92" s="219">
        <f>ROUND(I92*H92,2)</f>
        <v>0</v>
      </c>
      <c r="BL92" s="20" t="s">
        <v>128</v>
      </c>
      <c r="BM92" s="218" t="s">
        <v>477</v>
      </c>
    </row>
    <row r="93" spans="1:65" s="2" customFormat="1" ht="33" customHeight="1">
      <c r="A93" s="41"/>
      <c r="B93" s="42"/>
      <c r="C93" s="207" t="s">
        <v>478</v>
      </c>
      <c r="D93" s="207" t="s">
        <v>123</v>
      </c>
      <c r="E93" s="208" t="s">
        <v>479</v>
      </c>
      <c r="F93" s="209" t="s">
        <v>480</v>
      </c>
      <c r="G93" s="210" t="s">
        <v>451</v>
      </c>
      <c r="H93" s="211">
        <v>1</v>
      </c>
      <c r="I93" s="212"/>
      <c r="J93" s="213">
        <f>ROUND(I93*H93,2)</f>
        <v>0</v>
      </c>
      <c r="K93" s="209" t="s">
        <v>146</v>
      </c>
      <c r="L93" s="47"/>
      <c r="M93" s="214" t="s">
        <v>19</v>
      </c>
      <c r="N93" s="215" t="s">
        <v>45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128</v>
      </c>
      <c r="AT93" s="218" t="s">
        <v>123</v>
      </c>
      <c r="AU93" s="218" t="s">
        <v>84</v>
      </c>
      <c r="AY93" s="20" t="s">
        <v>121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82</v>
      </c>
      <c r="BK93" s="219">
        <f>ROUND(I93*H93,2)</f>
        <v>0</v>
      </c>
      <c r="BL93" s="20" t="s">
        <v>128</v>
      </c>
      <c r="BM93" s="218" t="s">
        <v>481</v>
      </c>
    </row>
    <row r="94" spans="1:65" s="2" customFormat="1" ht="24.15" customHeight="1">
      <c r="A94" s="41"/>
      <c r="B94" s="42"/>
      <c r="C94" s="207" t="s">
        <v>482</v>
      </c>
      <c r="D94" s="207" t="s">
        <v>123</v>
      </c>
      <c r="E94" s="208" t="s">
        <v>483</v>
      </c>
      <c r="F94" s="209" t="s">
        <v>484</v>
      </c>
      <c r="G94" s="210" t="s">
        <v>451</v>
      </c>
      <c r="H94" s="211">
        <v>1</v>
      </c>
      <c r="I94" s="212"/>
      <c r="J94" s="213">
        <f>ROUND(I94*H94,2)</f>
        <v>0</v>
      </c>
      <c r="K94" s="209" t="s">
        <v>146</v>
      </c>
      <c r="L94" s="47"/>
      <c r="M94" s="214" t="s">
        <v>19</v>
      </c>
      <c r="N94" s="215" t="s">
        <v>45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128</v>
      </c>
      <c r="AT94" s="218" t="s">
        <v>123</v>
      </c>
      <c r="AU94" s="218" t="s">
        <v>84</v>
      </c>
      <c r="AY94" s="20" t="s">
        <v>121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82</v>
      </c>
      <c r="BK94" s="219">
        <f>ROUND(I94*H94,2)</f>
        <v>0</v>
      </c>
      <c r="BL94" s="20" t="s">
        <v>128</v>
      </c>
      <c r="BM94" s="218" t="s">
        <v>485</v>
      </c>
    </row>
    <row r="95" spans="1:63" s="12" customFormat="1" ht="22.8" customHeight="1">
      <c r="A95" s="12"/>
      <c r="B95" s="191"/>
      <c r="C95" s="192"/>
      <c r="D95" s="193" t="s">
        <v>73</v>
      </c>
      <c r="E95" s="205" t="s">
        <v>277</v>
      </c>
      <c r="F95" s="205" t="s">
        <v>486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SUM(P96:P97)</f>
        <v>0</v>
      </c>
      <c r="Q95" s="199"/>
      <c r="R95" s="200">
        <f>SUM(R96:R97)</f>
        <v>0</v>
      </c>
      <c r="S95" s="199"/>
      <c r="T95" s="201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82</v>
      </c>
      <c r="AT95" s="203" t="s">
        <v>73</v>
      </c>
      <c r="AU95" s="203" t="s">
        <v>82</v>
      </c>
      <c r="AY95" s="202" t="s">
        <v>121</v>
      </c>
      <c r="BK95" s="204">
        <f>SUM(BK96:BK97)</f>
        <v>0</v>
      </c>
    </row>
    <row r="96" spans="1:65" s="2" customFormat="1" ht="21.75" customHeight="1">
      <c r="A96" s="41"/>
      <c r="B96" s="42"/>
      <c r="C96" s="207" t="s">
        <v>487</v>
      </c>
      <c r="D96" s="207" t="s">
        <v>123</v>
      </c>
      <c r="E96" s="208" t="s">
        <v>488</v>
      </c>
      <c r="F96" s="209" t="s">
        <v>489</v>
      </c>
      <c r="G96" s="210" t="s">
        <v>451</v>
      </c>
      <c r="H96" s="211">
        <v>1</v>
      </c>
      <c r="I96" s="212"/>
      <c r="J96" s="213">
        <f>ROUND(I96*H96,2)</f>
        <v>0</v>
      </c>
      <c r="K96" s="209" t="s">
        <v>146</v>
      </c>
      <c r="L96" s="47"/>
      <c r="M96" s="214" t="s">
        <v>19</v>
      </c>
      <c r="N96" s="215" t="s">
        <v>45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128</v>
      </c>
      <c r="AT96" s="218" t="s">
        <v>123</v>
      </c>
      <c r="AU96" s="218" t="s">
        <v>84</v>
      </c>
      <c r="AY96" s="20" t="s">
        <v>121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82</v>
      </c>
      <c r="BK96" s="219">
        <f>ROUND(I96*H96,2)</f>
        <v>0</v>
      </c>
      <c r="BL96" s="20" t="s">
        <v>128</v>
      </c>
      <c r="BM96" s="218" t="s">
        <v>490</v>
      </c>
    </row>
    <row r="97" spans="1:65" s="2" customFormat="1" ht="44.25" customHeight="1">
      <c r="A97" s="41"/>
      <c r="B97" s="42"/>
      <c r="C97" s="207" t="s">
        <v>491</v>
      </c>
      <c r="D97" s="207" t="s">
        <v>123</v>
      </c>
      <c r="E97" s="208" t="s">
        <v>492</v>
      </c>
      <c r="F97" s="209" t="s">
        <v>493</v>
      </c>
      <c r="G97" s="210" t="s">
        <v>494</v>
      </c>
      <c r="H97" s="211">
        <v>7</v>
      </c>
      <c r="I97" s="212"/>
      <c r="J97" s="213">
        <f>ROUND(I97*H97,2)</f>
        <v>0</v>
      </c>
      <c r="K97" s="209" t="s">
        <v>146</v>
      </c>
      <c r="L97" s="47"/>
      <c r="M97" s="286" t="s">
        <v>19</v>
      </c>
      <c r="N97" s="287" t="s">
        <v>45</v>
      </c>
      <c r="O97" s="281"/>
      <c r="P97" s="288">
        <f>O97*H97</f>
        <v>0</v>
      </c>
      <c r="Q97" s="288">
        <v>0</v>
      </c>
      <c r="R97" s="288">
        <f>Q97*H97</f>
        <v>0</v>
      </c>
      <c r="S97" s="288">
        <v>0</v>
      </c>
      <c r="T97" s="289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128</v>
      </c>
      <c r="AT97" s="218" t="s">
        <v>123</v>
      </c>
      <c r="AU97" s="218" t="s">
        <v>84</v>
      </c>
      <c r="AY97" s="20" t="s">
        <v>121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128</v>
      </c>
      <c r="BM97" s="218" t="s">
        <v>495</v>
      </c>
    </row>
    <row r="98" spans="1:31" s="2" customFormat="1" ht="6.95" customHeight="1">
      <c r="A98" s="4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47"/>
      <c r="M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Dodávka zařízení komunitního centra - Základní škola, Trutnov, R.Frimla 816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496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ROUND((SUM(BE86:BE129)),2)</f>
        <v>0</v>
      </c>
      <c r="G33" s="41"/>
      <c r="H33" s="41"/>
      <c r="I33" s="151">
        <v>0.21</v>
      </c>
      <c r="J33" s="150">
        <f>ROUND(((SUM(BE86:BE129))*I33),2)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ROUND((SUM(BF86:BF129)),2)</f>
        <v>0</v>
      </c>
      <c r="G34" s="41"/>
      <c r="H34" s="41"/>
      <c r="I34" s="151">
        <v>0.15</v>
      </c>
      <c r="J34" s="150">
        <f>ROUND(((SUM(BF86:BF129))*I34),2)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ROUND((SUM(BG86:BG129)),2)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ROUND((SUM(BH86:BH129)),2)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ROUND((SUM(BI86:BI129)),2)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97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Dodávka zařízení komunitního centra - Základní škola, Trutnov, R.Frimla 816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05 - VRN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Trutnov, R.Frimla 816, 541 01</v>
      </c>
      <c r="G54" s="43"/>
      <c r="H54" s="43"/>
      <c r="I54" s="35" t="s">
        <v>32</v>
      </c>
      <c r="J54" s="39" t="str">
        <f>E21</f>
        <v>RSU s.r.o. Voletinská 252, 541 03 Trutnov - 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 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98</v>
      </c>
      <c r="D57" s="165"/>
      <c r="E57" s="165"/>
      <c r="F57" s="165"/>
      <c r="G57" s="165"/>
      <c r="H57" s="165"/>
      <c r="I57" s="165"/>
      <c r="J57" s="166" t="s">
        <v>99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100</v>
      </c>
    </row>
    <row r="60" spans="1:31" s="9" customFormat="1" ht="24.95" customHeight="1">
      <c r="A60" s="9"/>
      <c r="B60" s="168"/>
      <c r="C60" s="169"/>
      <c r="D60" s="170" t="s">
        <v>497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498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499</v>
      </c>
      <c r="E62" s="177"/>
      <c r="F62" s="177"/>
      <c r="G62" s="177"/>
      <c r="H62" s="177"/>
      <c r="I62" s="177"/>
      <c r="J62" s="178">
        <f>J95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500</v>
      </c>
      <c r="E63" s="177"/>
      <c r="F63" s="177"/>
      <c r="G63" s="177"/>
      <c r="H63" s="177"/>
      <c r="I63" s="177"/>
      <c r="J63" s="178">
        <f>J110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501</v>
      </c>
      <c r="E64" s="177"/>
      <c r="F64" s="177"/>
      <c r="G64" s="177"/>
      <c r="H64" s="177"/>
      <c r="I64" s="177"/>
      <c r="J64" s="178">
        <f>J117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502</v>
      </c>
      <c r="E65" s="177"/>
      <c r="F65" s="177"/>
      <c r="G65" s="177"/>
      <c r="H65" s="177"/>
      <c r="I65" s="177"/>
      <c r="J65" s="178">
        <f>J122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503</v>
      </c>
      <c r="E66" s="177"/>
      <c r="F66" s="177"/>
      <c r="G66" s="177"/>
      <c r="H66" s="177"/>
      <c r="I66" s="177"/>
      <c r="J66" s="178">
        <f>J127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106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Dodávka zařízení komunitního centra - Základní škola, Trutnov, R.Frimla 816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95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SO 05 - VRN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Trutnov</v>
      </c>
      <c r="G80" s="43"/>
      <c r="H80" s="43"/>
      <c r="I80" s="35" t="s">
        <v>23</v>
      </c>
      <c r="J80" s="75" t="str">
        <f>IF(J12="","",J12)</f>
        <v>30. 1. 2024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40.05" customHeight="1">
      <c r="A82" s="41"/>
      <c r="B82" s="42"/>
      <c r="C82" s="35" t="s">
        <v>25</v>
      </c>
      <c r="D82" s="43"/>
      <c r="E82" s="43"/>
      <c r="F82" s="30" t="str">
        <f>E15</f>
        <v>Základní škola, Trutnov, R.Frimla 816, 541 01</v>
      </c>
      <c r="G82" s="43"/>
      <c r="H82" s="43"/>
      <c r="I82" s="35" t="s">
        <v>32</v>
      </c>
      <c r="J82" s="39" t="str">
        <f>E21</f>
        <v>RSU s.r.o. Voletinská 252, 541 03 Trutnov - Poříčí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40.05" customHeight="1">
      <c r="A83" s="41"/>
      <c r="B83" s="42"/>
      <c r="C83" s="35" t="s">
        <v>30</v>
      </c>
      <c r="D83" s="43"/>
      <c r="E83" s="43"/>
      <c r="F83" s="30" t="str">
        <f>IF(E18="","",E18)</f>
        <v>Vyplň údaj</v>
      </c>
      <c r="G83" s="43"/>
      <c r="H83" s="43"/>
      <c r="I83" s="35" t="s">
        <v>36</v>
      </c>
      <c r="J83" s="39" t="str">
        <f>E24</f>
        <v>Ing.Miloš Kotrbanec, RSU s.r.o. Trutnov - Poříčí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107</v>
      </c>
      <c r="D85" s="183" t="s">
        <v>59</v>
      </c>
      <c r="E85" s="183" t="s">
        <v>55</v>
      </c>
      <c r="F85" s="183" t="s">
        <v>56</v>
      </c>
      <c r="G85" s="183" t="s">
        <v>108</v>
      </c>
      <c r="H85" s="183" t="s">
        <v>109</v>
      </c>
      <c r="I85" s="183" t="s">
        <v>110</v>
      </c>
      <c r="J85" s="183" t="s">
        <v>99</v>
      </c>
      <c r="K85" s="184" t="s">
        <v>111</v>
      </c>
      <c r="L85" s="185"/>
      <c r="M85" s="95" t="s">
        <v>19</v>
      </c>
      <c r="N85" s="96" t="s">
        <v>44</v>
      </c>
      <c r="O85" s="96" t="s">
        <v>112</v>
      </c>
      <c r="P85" s="96" t="s">
        <v>113</v>
      </c>
      <c r="Q85" s="96" t="s">
        <v>114</v>
      </c>
      <c r="R85" s="96" t="s">
        <v>115</v>
      </c>
      <c r="S85" s="96" t="s">
        <v>116</v>
      </c>
      <c r="T85" s="97" t="s">
        <v>117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118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0</v>
      </c>
      <c r="S86" s="99"/>
      <c r="T86" s="189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73</v>
      </c>
      <c r="AU86" s="20" t="s">
        <v>100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73</v>
      </c>
      <c r="E87" s="194" t="s">
        <v>92</v>
      </c>
      <c r="F87" s="194" t="s">
        <v>504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P88+P95+P110+P117+P122+P127</f>
        <v>0</v>
      </c>
      <c r="Q87" s="199"/>
      <c r="R87" s="200">
        <f>R88+R95+R110+R117+R122+R127</f>
        <v>0</v>
      </c>
      <c r="S87" s="199"/>
      <c r="T87" s="201">
        <f>T88+T95+T110+T117+T122+T127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363</v>
      </c>
      <c r="AT87" s="203" t="s">
        <v>73</v>
      </c>
      <c r="AU87" s="203" t="s">
        <v>74</v>
      </c>
      <c r="AY87" s="202" t="s">
        <v>121</v>
      </c>
      <c r="BK87" s="204">
        <f>BK88+BK95+BK110+BK117+BK122+BK127</f>
        <v>0</v>
      </c>
    </row>
    <row r="88" spans="1:63" s="12" customFormat="1" ht="22.8" customHeight="1">
      <c r="A88" s="12"/>
      <c r="B88" s="191"/>
      <c r="C88" s="192"/>
      <c r="D88" s="193" t="s">
        <v>73</v>
      </c>
      <c r="E88" s="205" t="s">
        <v>505</v>
      </c>
      <c r="F88" s="205" t="s">
        <v>506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SUM(P89:P94)</f>
        <v>0</v>
      </c>
      <c r="Q88" s="199"/>
      <c r="R88" s="200">
        <f>SUM(R89:R94)</f>
        <v>0</v>
      </c>
      <c r="S88" s="199"/>
      <c r="T88" s="201">
        <f>SUM(T89:T94)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363</v>
      </c>
      <c r="AT88" s="203" t="s">
        <v>73</v>
      </c>
      <c r="AU88" s="203" t="s">
        <v>82</v>
      </c>
      <c r="AY88" s="202" t="s">
        <v>121</v>
      </c>
      <c r="BK88" s="204">
        <f>SUM(BK89:BK94)</f>
        <v>0</v>
      </c>
    </row>
    <row r="89" spans="1:65" s="2" customFormat="1" ht="16.5" customHeight="1">
      <c r="A89" s="41"/>
      <c r="B89" s="42"/>
      <c r="C89" s="207" t="s">
        <v>82</v>
      </c>
      <c r="D89" s="207" t="s">
        <v>123</v>
      </c>
      <c r="E89" s="208" t="s">
        <v>507</v>
      </c>
      <c r="F89" s="209" t="s">
        <v>506</v>
      </c>
      <c r="G89" s="210" t="s">
        <v>282</v>
      </c>
      <c r="H89" s="211">
        <v>20</v>
      </c>
      <c r="I89" s="212"/>
      <c r="J89" s="213">
        <f>ROUND(I89*H89,2)</f>
        <v>0</v>
      </c>
      <c r="K89" s="209" t="s">
        <v>420</v>
      </c>
      <c r="L89" s="47"/>
      <c r="M89" s="214" t="s">
        <v>19</v>
      </c>
      <c r="N89" s="215" t="s">
        <v>45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508</v>
      </c>
      <c r="AT89" s="218" t="s">
        <v>123</v>
      </c>
      <c r="AU89" s="218" t="s">
        <v>84</v>
      </c>
      <c r="AY89" s="20" t="s">
        <v>121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82</v>
      </c>
      <c r="BK89" s="219">
        <f>ROUND(I89*H89,2)</f>
        <v>0</v>
      </c>
      <c r="BL89" s="20" t="s">
        <v>508</v>
      </c>
      <c r="BM89" s="218" t="s">
        <v>509</v>
      </c>
    </row>
    <row r="90" spans="1:47" s="2" customFormat="1" ht="12">
      <c r="A90" s="41"/>
      <c r="B90" s="42"/>
      <c r="C90" s="43"/>
      <c r="D90" s="220" t="s">
        <v>130</v>
      </c>
      <c r="E90" s="43"/>
      <c r="F90" s="221" t="s">
        <v>510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130</v>
      </c>
      <c r="AU90" s="20" t="s">
        <v>84</v>
      </c>
    </row>
    <row r="91" spans="1:65" s="2" customFormat="1" ht="16.5" customHeight="1">
      <c r="A91" s="41"/>
      <c r="B91" s="42"/>
      <c r="C91" s="207" t="s">
        <v>84</v>
      </c>
      <c r="D91" s="207" t="s">
        <v>123</v>
      </c>
      <c r="E91" s="208" t="s">
        <v>511</v>
      </c>
      <c r="F91" s="209" t="s">
        <v>512</v>
      </c>
      <c r="G91" s="210" t="s">
        <v>282</v>
      </c>
      <c r="H91" s="211">
        <v>20</v>
      </c>
      <c r="I91" s="212"/>
      <c r="J91" s="213">
        <f>ROUND(I91*H91,2)</f>
        <v>0</v>
      </c>
      <c r="K91" s="209" t="s">
        <v>420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508</v>
      </c>
      <c r="AT91" s="218" t="s">
        <v>123</v>
      </c>
      <c r="AU91" s="218" t="s">
        <v>84</v>
      </c>
      <c r="AY91" s="20" t="s">
        <v>121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508</v>
      </c>
      <c r="BM91" s="218" t="s">
        <v>513</v>
      </c>
    </row>
    <row r="92" spans="1:47" s="2" customFormat="1" ht="12">
      <c r="A92" s="41"/>
      <c r="B92" s="42"/>
      <c r="C92" s="43"/>
      <c r="D92" s="220" t="s">
        <v>130</v>
      </c>
      <c r="E92" s="43"/>
      <c r="F92" s="221" t="s">
        <v>514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130</v>
      </c>
      <c r="AU92" s="20" t="s">
        <v>84</v>
      </c>
    </row>
    <row r="93" spans="1:65" s="2" customFormat="1" ht="16.5" customHeight="1">
      <c r="A93" s="41"/>
      <c r="B93" s="42"/>
      <c r="C93" s="207" t="s">
        <v>197</v>
      </c>
      <c r="D93" s="207" t="s">
        <v>123</v>
      </c>
      <c r="E93" s="208" t="s">
        <v>515</v>
      </c>
      <c r="F93" s="209" t="s">
        <v>516</v>
      </c>
      <c r="G93" s="210" t="s">
        <v>282</v>
      </c>
      <c r="H93" s="211">
        <v>10</v>
      </c>
      <c r="I93" s="212"/>
      <c r="J93" s="213">
        <f>ROUND(I93*H93,2)</f>
        <v>0</v>
      </c>
      <c r="K93" s="209" t="s">
        <v>420</v>
      </c>
      <c r="L93" s="47"/>
      <c r="M93" s="214" t="s">
        <v>19</v>
      </c>
      <c r="N93" s="215" t="s">
        <v>45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508</v>
      </c>
      <c r="AT93" s="218" t="s">
        <v>123</v>
      </c>
      <c r="AU93" s="218" t="s">
        <v>84</v>
      </c>
      <c r="AY93" s="20" t="s">
        <v>121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82</v>
      </c>
      <c r="BK93" s="219">
        <f>ROUND(I93*H93,2)</f>
        <v>0</v>
      </c>
      <c r="BL93" s="20" t="s">
        <v>508</v>
      </c>
      <c r="BM93" s="218" t="s">
        <v>517</v>
      </c>
    </row>
    <row r="94" spans="1:47" s="2" customFormat="1" ht="12">
      <c r="A94" s="41"/>
      <c r="B94" s="42"/>
      <c r="C94" s="43"/>
      <c r="D94" s="220" t="s">
        <v>130</v>
      </c>
      <c r="E94" s="43"/>
      <c r="F94" s="221" t="s">
        <v>518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130</v>
      </c>
      <c r="AU94" s="20" t="s">
        <v>84</v>
      </c>
    </row>
    <row r="95" spans="1:63" s="12" customFormat="1" ht="22.8" customHeight="1">
      <c r="A95" s="12"/>
      <c r="B95" s="191"/>
      <c r="C95" s="192"/>
      <c r="D95" s="193" t="s">
        <v>73</v>
      </c>
      <c r="E95" s="205" t="s">
        <v>519</v>
      </c>
      <c r="F95" s="205" t="s">
        <v>520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SUM(P96:P109)</f>
        <v>0</v>
      </c>
      <c r="Q95" s="199"/>
      <c r="R95" s="200">
        <f>SUM(R96:R109)</f>
        <v>0</v>
      </c>
      <c r="S95" s="199"/>
      <c r="T95" s="201">
        <f>SUM(T96:T109)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363</v>
      </c>
      <c r="AT95" s="203" t="s">
        <v>73</v>
      </c>
      <c r="AU95" s="203" t="s">
        <v>82</v>
      </c>
      <c r="AY95" s="202" t="s">
        <v>121</v>
      </c>
      <c r="BK95" s="204">
        <f>SUM(BK96:BK109)</f>
        <v>0</v>
      </c>
    </row>
    <row r="96" spans="1:65" s="2" customFormat="1" ht="16.5" customHeight="1">
      <c r="A96" s="41"/>
      <c r="B96" s="42"/>
      <c r="C96" s="207" t="s">
        <v>128</v>
      </c>
      <c r="D96" s="207" t="s">
        <v>123</v>
      </c>
      <c r="E96" s="208" t="s">
        <v>521</v>
      </c>
      <c r="F96" s="209" t="s">
        <v>520</v>
      </c>
      <c r="G96" s="210" t="s">
        <v>522</v>
      </c>
      <c r="H96" s="290"/>
      <c r="I96" s="212"/>
      <c r="J96" s="213">
        <f>ROUND(I96*H96,2)</f>
        <v>0</v>
      </c>
      <c r="K96" s="209" t="s">
        <v>420</v>
      </c>
      <c r="L96" s="47"/>
      <c r="M96" s="214" t="s">
        <v>19</v>
      </c>
      <c r="N96" s="215" t="s">
        <v>45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508</v>
      </c>
      <c r="AT96" s="218" t="s">
        <v>123</v>
      </c>
      <c r="AU96" s="218" t="s">
        <v>84</v>
      </c>
      <c r="AY96" s="20" t="s">
        <v>121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82</v>
      </c>
      <c r="BK96" s="219">
        <f>ROUND(I96*H96,2)</f>
        <v>0</v>
      </c>
      <c r="BL96" s="20" t="s">
        <v>508</v>
      </c>
      <c r="BM96" s="218" t="s">
        <v>523</v>
      </c>
    </row>
    <row r="97" spans="1:47" s="2" customFormat="1" ht="12">
      <c r="A97" s="41"/>
      <c r="B97" s="42"/>
      <c r="C97" s="43"/>
      <c r="D97" s="220" t="s">
        <v>130</v>
      </c>
      <c r="E97" s="43"/>
      <c r="F97" s="221" t="s">
        <v>524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130</v>
      </c>
      <c r="AU97" s="20" t="s">
        <v>84</v>
      </c>
    </row>
    <row r="98" spans="1:65" s="2" customFormat="1" ht="16.5" customHeight="1">
      <c r="A98" s="41"/>
      <c r="B98" s="42"/>
      <c r="C98" s="207" t="s">
        <v>363</v>
      </c>
      <c r="D98" s="207" t="s">
        <v>123</v>
      </c>
      <c r="E98" s="208" t="s">
        <v>525</v>
      </c>
      <c r="F98" s="209" t="s">
        <v>526</v>
      </c>
      <c r="G98" s="210" t="s">
        <v>282</v>
      </c>
      <c r="H98" s="211">
        <v>10</v>
      </c>
      <c r="I98" s="212"/>
      <c r="J98" s="213">
        <f>ROUND(I98*H98,2)</f>
        <v>0</v>
      </c>
      <c r="K98" s="209" t="s">
        <v>420</v>
      </c>
      <c r="L98" s="47"/>
      <c r="M98" s="214" t="s">
        <v>19</v>
      </c>
      <c r="N98" s="215" t="s">
        <v>45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508</v>
      </c>
      <c r="AT98" s="218" t="s">
        <v>123</v>
      </c>
      <c r="AU98" s="218" t="s">
        <v>84</v>
      </c>
      <c r="AY98" s="20" t="s">
        <v>121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82</v>
      </c>
      <c r="BK98" s="219">
        <f>ROUND(I98*H98,2)</f>
        <v>0</v>
      </c>
      <c r="BL98" s="20" t="s">
        <v>508</v>
      </c>
      <c r="BM98" s="218" t="s">
        <v>527</v>
      </c>
    </row>
    <row r="99" spans="1:47" s="2" customFormat="1" ht="12">
      <c r="A99" s="41"/>
      <c r="B99" s="42"/>
      <c r="C99" s="43"/>
      <c r="D99" s="220" t="s">
        <v>130</v>
      </c>
      <c r="E99" s="43"/>
      <c r="F99" s="221" t="s">
        <v>528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130</v>
      </c>
      <c r="AU99" s="20" t="s">
        <v>84</v>
      </c>
    </row>
    <row r="100" spans="1:65" s="2" customFormat="1" ht="16.5" customHeight="1">
      <c r="A100" s="41"/>
      <c r="B100" s="42"/>
      <c r="C100" s="207" t="s">
        <v>529</v>
      </c>
      <c r="D100" s="207" t="s">
        <v>123</v>
      </c>
      <c r="E100" s="208" t="s">
        <v>530</v>
      </c>
      <c r="F100" s="209" t="s">
        <v>531</v>
      </c>
      <c r="G100" s="210" t="s">
        <v>282</v>
      </c>
      <c r="H100" s="211">
        <v>10</v>
      </c>
      <c r="I100" s="212"/>
      <c r="J100" s="213">
        <f>ROUND(I100*H100,2)</f>
        <v>0</v>
      </c>
      <c r="K100" s="209" t="s">
        <v>420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508</v>
      </c>
      <c r="AT100" s="218" t="s">
        <v>123</v>
      </c>
      <c r="AU100" s="218" t="s">
        <v>84</v>
      </c>
      <c r="AY100" s="20" t="s">
        <v>121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508</v>
      </c>
      <c r="BM100" s="218" t="s">
        <v>532</v>
      </c>
    </row>
    <row r="101" spans="1:47" s="2" customFormat="1" ht="12">
      <c r="A101" s="41"/>
      <c r="B101" s="42"/>
      <c r="C101" s="43"/>
      <c r="D101" s="220" t="s">
        <v>130</v>
      </c>
      <c r="E101" s="43"/>
      <c r="F101" s="221" t="s">
        <v>533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130</v>
      </c>
      <c r="AU101" s="20" t="s">
        <v>84</v>
      </c>
    </row>
    <row r="102" spans="1:65" s="2" customFormat="1" ht="16.5" customHeight="1">
      <c r="A102" s="41"/>
      <c r="B102" s="42"/>
      <c r="C102" s="207" t="s">
        <v>365</v>
      </c>
      <c r="D102" s="207" t="s">
        <v>123</v>
      </c>
      <c r="E102" s="208" t="s">
        <v>534</v>
      </c>
      <c r="F102" s="209" t="s">
        <v>535</v>
      </c>
      <c r="G102" s="210" t="s">
        <v>522</v>
      </c>
      <c r="H102" s="290"/>
      <c r="I102" s="212"/>
      <c r="J102" s="213">
        <f>ROUND(I102*H102,2)</f>
        <v>0</v>
      </c>
      <c r="K102" s="209" t="s">
        <v>420</v>
      </c>
      <c r="L102" s="47"/>
      <c r="M102" s="214" t="s">
        <v>19</v>
      </c>
      <c r="N102" s="215" t="s">
        <v>45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508</v>
      </c>
      <c r="AT102" s="218" t="s">
        <v>123</v>
      </c>
      <c r="AU102" s="218" t="s">
        <v>84</v>
      </c>
      <c r="AY102" s="20" t="s">
        <v>121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82</v>
      </c>
      <c r="BK102" s="219">
        <f>ROUND(I102*H102,2)</f>
        <v>0</v>
      </c>
      <c r="BL102" s="20" t="s">
        <v>508</v>
      </c>
      <c r="BM102" s="218" t="s">
        <v>536</v>
      </c>
    </row>
    <row r="103" spans="1:47" s="2" customFormat="1" ht="12">
      <c r="A103" s="41"/>
      <c r="B103" s="42"/>
      <c r="C103" s="43"/>
      <c r="D103" s="220" t="s">
        <v>130</v>
      </c>
      <c r="E103" s="43"/>
      <c r="F103" s="221" t="s">
        <v>537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130</v>
      </c>
      <c r="AU103" s="20" t="s">
        <v>84</v>
      </c>
    </row>
    <row r="104" spans="1:65" s="2" customFormat="1" ht="16.5" customHeight="1">
      <c r="A104" s="41"/>
      <c r="B104" s="42"/>
      <c r="C104" s="207" t="s">
        <v>233</v>
      </c>
      <c r="D104" s="207" t="s">
        <v>123</v>
      </c>
      <c r="E104" s="208" t="s">
        <v>538</v>
      </c>
      <c r="F104" s="209" t="s">
        <v>539</v>
      </c>
      <c r="G104" s="210" t="s">
        <v>451</v>
      </c>
      <c r="H104" s="211">
        <v>1</v>
      </c>
      <c r="I104" s="212"/>
      <c r="J104" s="213">
        <f>ROUND(I104*H104,2)</f>
        <v>0</v>
      </c>
      <c r="K104" s="209" t="s">
        <v>420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508</v>
      </c>
      <c r="AT104" s="218" t="s">
        <v>123</v>
      </c>
      <c r="AU104" s="218" t="s">
        <v>84</v>
      </c>
      <c r="AY104" s="20" t="s">
        <v>121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508</v>
      </c>
      <c r="BM104" s="218" t="s">
        <v>540</v>
      </c>
    </row>
    <row r="105" spans="1:47" s="2" customFormat="1" ht="12">
      <c r="A105" s="41"/>
      <c r="B105" s="42"/>
      <c r="C105" s="43"/>
      <c r="D105" s="220" t="s">
        <v>130</v>
      </c>
      <c r="E105" s="43"/>
      <c r="F105" s="221" t="s">
        <v>541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130</v>
      </c>
      <c r="AU105" s="20" t="s">
        <v>84</v>
      </c>
    </row>
    <row r="106" spans="1:65" s="2" customFormat="1" ht="16.5" customHeight="1">
      <c r="A106" s="41"/>
      <c r="B106" s="42"/>
      <c r="C106" s="207" t="s">
        <v>277</v>
      </c>
      <c r="D106" s="207" t="s">
        <v>123</v>
      </c>
      <c r="E106" s="208" t="s">
        <v>542</v>
      </c>
      <c r="F106" s="209" t="s">
        <v>543</v>
      </c>
      <c r="G106" s="210" t="s">
        <v>282</v>
      </c>
      <c r="H106" s="211">
        <v>20</v>
      </c>
      <c r="I106" s="212"/>
      <c r="J106" s="213">
        <f>ROUND(I106*H106,2)</f>
        <v>0</v>
      </c>
      <c r="K106" s="209" t="s">
        <v>420</v>
      </c>
      <c r="L106" s="47"/>
      <c r="M106" s="214" t="s">
        <v>19</v>
      </c>
      <c r="N106" s="215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508</v>
      </c>
      <c r="AT106" s="218" t="s">
        <v>123</v>
      </c>
      <c r="AU106" s="218" t="s">
        <v>84</v>
      </c>
      <c r="AY106" s="20" t="s">
        <v>121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82</v>
      </c>
      <c r="BK106" s="219">
        <f>ROUND(I106*H106,2)</f>
        <v>0</v>
      </c>
      <c r="BL106" s="20" t="s">
        <v>508</v>
      </c>
      <c r="BM106" s="218" t="s">
        <v>544</v>
      </c>
    </row>
    <row r="107" spans="1:47" s="2" customFormat="1" ht="12">
      <c r="A107" s="41"/>
      <c r="B107" s="42"/>
      <c r="C107" s="43"/>
      <c r="D107" s="220" t="s">
        <v>130</v>
      </c>
      <c r="E107" s="43"/>
      <c r="F107" s="221" t="s">
        <v>545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130</v>
      </c>
      <c r="AU107" s="20" t="s">
        <v>84</v>
      </c>
    </row>
    <row r="108" spans="1:65" s="2" customFormat="1" ht="16.5" customHeight="1">
      <c r="A108" s="41"/>
      <c r="B108" s="42"/>
      <c r="C108" s="207" t="s">
        <v>378</v>
      </c>
      <c r="D108" s="207" t="s">
        <v>123</v>
      </c>
      <c r="E108" s="208" t="s">
        <v>546</v>
      </c>
      <c r="F108" s="209" t="s">
        <v>547</v>
      </c>
      <c r="G108" s="210" t="s">
        <v>451</v>
      </c>
      <c r="H108" s="211">
        <v>1</v>
      </c>
      <c r="I108" s="212"/>
      <c r="J108" s="213">
        <f>ROUND(I108*H108,2)</f>
        <v>0</v>
      </c>
      <c r="K108" s="209" t="s">
        <v>420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508</v>
      </c>
      <c r="AT108" s="218" t="s">
        <v>123</v>
      </c>
      <c r="AU108" s="218" t="s">
        <v>84</v>
      </c>
      <c r="AY108" s="20" t="s">
        <v>121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508</v>
      </c>
      <c r="BM108" s="218" t="s">
        <v>548</v>
      </c>
    </row>
    <row r="109" spans="1:47" s="2" customFormat="1" ht="12">
      <c r="A109" s="41"/>
      <c r="B109" s="42"/>
      <c r="C109" s="43"/>
      <c r="D109" s="220" t="s">
        <v>130</v>
      </c>
      <c r="E109" s="43"/>
      <c r="F109" s="221" t="s">
        <v>549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130</v>
      </c>
      <c r="AU109" s="20" t="s">
        <v>84</v>
      </c>
    </row>
    <row r="110" spans="1:63" s="12" customFormat="1" ht="22.8" customHeight="1">
      <c r="A110" s="12"/>
      <c r="B110" s="191"/>
      <c r="C110" s="192"/>
      <c r="D110" s="193" t="s">
        <v>73</v>
      </c>
      <c r="E110" s="205" t="s">
        <v>550</v>
      </c>
      <c r="F110" s="205" t="s">
        <v>551</v>
      </c>
      <c r="G110" s="192"/>
      <c r="H110" s="192"/>
      <c r="I110" s="195"/>
      <c r="J110" s="206">
        <f>BK110</f>
        <v>0</v>
      </c>
      <c r="K110" s="192"/>
      <c r="L110" s="197"/>
      <c r="M110" s="198"/>
      <c r="N110" s="199"/>
      <c r="O110" s="199"/>
      <c r="P110" s="200">
        <f>SUM(P111:P116)</f>
        <v>0</v>
      </c>
      <c r="Q110" s="199"/>
      <c r="R110" s="200">
        <f>SUM(R111:R116)</f>
        <v>0</v>
      </c>
      <c r="S110" s="199"/>
      <c r="T110" s="201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363</v>
      </c>
      <c r="AT110" s="203" t="s">
        <v>73</v>
      </c>
      <c r="AU110" s="203" t="s">
        <v>82</v>
      </c>
      <c r="AY110" s="202" t="s">
        <v>121</v>
      </c>
      <c r="BK110" s="204">
        <f>SUM(BK111:BK116)</f>
        <v>0</v>
      </c>
    </row>
    <row r="111" spans="1:65" s="2" customFormat="1" ht="16.5" customHeight="1">
      <c r="A111" s="41"/>
      <c r="B111" s="42"/>
      <c r="C111" s="207" t="s">
        <v>552</v>
      </c>
      <c r="D111" s="207" t="s">
        <v>123</v>
      </c>
      <c r="E111" s="208" t="s">
        <v>553</v>
      </c>
      <c r="F111" s="209" t="s">
        <v>554</v>
      </c>
      <c r="G111" s="210" t="s">
        <v>282</v>
      </c>
      <c r="H111" s="211">
        <v>80</v>
      </c>
      <c r="I111" s="212"/>
      <c r="J111" s="213">
        <f>ROUND(I111*H111,2)</f>
        <v>0</v>
      </c>
      <c r="K111" s="209" t="s">
        <v>420</v>
      </c>
      <c r="L111" s="47"/>
      <c r="M111" s="214" t="s">
        <v>19</v>
      </c>
      <c r="N111" s="215" t="s">
        <v>45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508</v>
      </c>
      <c r="AT111" s="218" t="s">
        <v>123</v>
      </c>
      <c r="AU111" s="218" t="s">
        <v>84</v>
      </c>
      <c r="AY111" s="20" t="s">
        <v>121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82</v>
      </c>
      <c r="BK111" s="219">
        <f>ROUND(I111*H111,2)</f>
        <v>0</v>
      </c>
      <c r="BL111" s="20" t="s">
        <v>508</v>
      </c>
      <c r="BM111" s="218" t="s">
        <v>555</v>
      </c>
    </row>
    <row r="112" spans="1:47" s="2" customFormat="1" ht="12">
      <c r="A112" s="41"/>
      <c r="B112" s="42"/>
      <c r="C112" s="43"/>
      <c r="D112" s="220" t="s">
        <v>130</v>
      </c>
      <c r="E112" s="43"/>
      <c r="F112" s="221" t="s">
        <v>556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130</v>
      </c>
      <c r="AU112" s="20" t="s">
        <v>84</v>
      </c>
    </row>
    <row r="113" spans="1:65" s="2" customFormat="1" ht="16.5" customHeight="1">
      <c r="A113" s="41"/>
      <c r="B113" s="42"/>
      <c r="C113" s="207" t="s">
        <v>557</v>
      </c>
      <c r="D113" s="207" t="s">
        <v>123</v>
      </c>
      <c r="E113" s="208" t="s">
        <v>558</v>
      </c>
      <c r="F113" s="209" t="s">
        <v>559</v>
      </c>
      <c r="G113" s="210" t="s">
        <v>560</v>
      </c>
      <c r="H113" s="211">
        <v>6</v>
      </c>
      <c r="I113" s="212"/>
      <c r="J113" s="213">
        <f>ROUND(I113*H113,2)</f>
        <v>0</v>
      </c>
      <c r="K113" s="209" t="s">
        <v>420</v>
      </c>
      <c r="L113" s="47"/>
      <c r="M113" s="214" t="s">
        <v>19</v>
      </c>
      <c r="N113" s="215" t="s">
        <v>45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508</v>
      </c>
      <c r="AT113" s="218" t="s">
        <v>123</v>
      </c>
      <c r="AU113" s="218" t="s">
        <v>84</v>
      </c>
      <c r="AY113" s="20" t="s">
        <v>121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82</v>
      </c>
      <c r="BK113" s="219">
        <f>ROUND(I113*H113,2)</f>
        <v>0</v>
      </c>
      <c r="BL113" s="20" t="s">
        <v>508</v>
      </c>
      <c r="BM113" s="218" t="s">
        <v>561</v>
      </c>
    </row>
    <row r="114" spans="1:47" s="2" customFormat="1" ht="12">
      <c r="A114" s="41"/>
      <c r="B114" s="42"/>
      <c r="C114" s="43"/>
      <c r="D114" s="220" t="s">
        <v>130</v>
      </c>
      <c r="E114" s="43"/>
      <c r="F114" s="221" t="s">
        <v>562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130</v>
      </c>
      <c r="AU114" s="20" t="s">
        <v>84</v>
      </c>
    </row>
    <row r="115" spans="1:65" s="2" customFormat="1" ht="16.5" customHeight="1">
      <c r="A115" s="41"/>
      <c r="B115" s="42"/>
      <c r="C115" s="207" t="s">
        <v>393</v>
      </c>
      <c r="D115" s="207" t="s">
        <v>123</v>
      </c>
      <c r="E115" s="208" t="s">
        <v>563</v>
      </c>
      <c r="F115" s="209" t="s">
        <v>564</v>
      </c>
      <c r="G115" s="210" t="s">
        <v>282</v>
      </c>
      <c r="H115" s="211">
        <v>25</v>
      </c>
      <c r="I115" s="212"/>
      <c r="J115" s="213">
        <f>ROUND(I115*H115,2)</f>
        <v>0</v>
      </c>
      <c r="K115" s="209" t="s">
        <v>420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508</v>
      </c>
      <c r="AT115" s="218" t="s">
        <v>123</v>
      </c>
      <c r="AU115" s="218" t="s">
        <v>84</v>
      </c>
      <c r="AY115" s="20" t="s">
        <v>121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508</v>
      </c>
      <c r="BM115" s="218" t="s">
        <v>565</v>
      </c>
    </row>
    <row r="116" spans="1:47" s="2" customFormat="1" ht="12">
      <c r="A116" s="41"/>
      <c r="B116" s="42"/>
      <c r="C116" s="43"/>
      <c r="D116" s="220" t="s">
        <v>130</v>
      </c>
      <c r="E116" s="43"/>
      <c r="F116" s="221" t="s">
        <v>566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130</v>
      </c>
      <c r="AU116" s="20" t="s">
        <v>84</v>
      </c>
    </row>
    <row r="117" spans="1:63" s="12" customFormat="1" ht="22.8" customHeight="1">
      <c r="A117" s="12"/>
      <c r="B117" s="191"/>
      <c r="C117" s="192"/>
      <c r="D117" s="193" t="s">
        <v>73</v>
      </c>
      <c r="E117" s="205" t="s">
        <v>567</v>
      </c>
      <c r="F117" s="205" t="s">
        <v>568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SUM(P118:P121)</f>
        <v>0</v>
      </c>
      <c r="Q117" s="199"/>
      <c r="R117" s="200">
        <f>SUM(R118:R121)</f>
        <v>0</v>
      </c>
      <c r="S117" s="199"/>
      <c r="T117" s="201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363</v>
      </c>
      <c r="AT117" s="203" t="s">
        <v>73</v>
      </c>
      <c r="AU117" s="203" t="s">
        <v>82</v>
      </c>
      <c r="AY117" s="202" t="s">
        <v>121</v>
      </c>
      <c r="BK117" s="204">
        <f>SUM(BK118:BK121)</f>
        <v>0</v>
      </c>
    </row>
    <row r="118" spans="1:65" s="2" customFormat="1" ht="16.5" customHeight="1">
      <c r="A118" s="41"/>
      <c r="B118" s="42"/>
      <c r="C118" s="207" t="s">
        <v>199</v>
      </c>
      <c r="D118" s="207" t="s">
        <v>123</v>
      </c>
      <c r="E118" s="208" t="s">
        <v>569</v>
      </c>
      <c r="F118" s="209" t="s">
        <v>568</v>
      </c>
      <c r="G118" s="210" t="s">
        <v>522</v>
      </c>
      <c r="H118" s="290"/>
      <c r="I118" s="212"/>
      <c r="J118" s="213">
        <f>ROUND(I118*H118,2)</f>
        <v>0</v>
      </c>
      <c r="K118" s="209" t="s">
        <v>420</v>
      </c>
      <c r="L118" s="47"/>
      <c r="M118" s="214" t="s">
        <v>19</v>
      </c>
      <c r="N118" s="215" t="s">
        <v>45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508</v>
      </c>
      <c r="AT118" s="218" t="s">
        <v>123</v>
      </c>
      <c r="AU118" s="218" t="s">
        <v>84</v>
      </c>
      <c r="AY118" s="20" t="s">
        <v>121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82</v>
      </c>
      <c r="BK118" s="219">
        <f>ROUND(I118*H118,2)</f>
        <v>0</v>
      </c>
      <c r="BL118" s="20" t="s">
        <v>508</v>
      </c>
      <c r="BM118" s="218" t="s">
        <v>570</v>
      </c>
    </row>
    <row r="119" spans="1:47" s="2" customFormat="1" ht="12">
      <c r="A119" s="41"/>
      <c r="B119" s="42"/>
      <c r="C119" s="43"/>
      <c r="D119" s="220" t="s">
        <v>130</v>
      </c>
      <c r="E119" s="43"/>
      <c r="F119" s="221" t="s">
        <v>571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130</v>
      </c>
      <c r="AU119" s="20" t="s">
        <v>84</v>
      </c>
    </row>
    <row r="120" spans="1:65" s="2" customFormat="1" ht="16.5" customHeight="1">
      <c r="A120" s="41"/>
      <c r="B120" s="42"/>
      <c r="C120" s="207" t="s">
        <v>8</v>
      </c>
      <c r="D120" s="207" t="s">
        <v>123</v>
      </c>
      <c r="E120" s="208" t="s">
        <v>572</v>
      </c>
      <c r="F120" s="209" t="s">
        <v>573</v>
      </c>
      <c r="G120" s="210" t="s">
        <v>522</v>
      </c>
      <c r="H120" s="290"/>
      <c r="I120" s="212"/>
      <c r="J120" s="213">
        <f>ROUND(I120*H120,2)</f>
        <v>0</v>
      </c>
      <c r="K120" s="209" t="s">
        <v>420</v>
      </c>
      <c r="L120" s="47"/>
      <c r="M120" s="214" t="s">
        <v>19</v>
      </c>
      <c r="N120" s="215" t="s">
        <v>45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508</v>
      </c>
      <c r="AT120" s="218" t="s">
        <v>123</v>
      </c>
      <c r="AU120" s="218" t="s">
        <v>84</v>
      </c>
      <c r="AY120" s="20" t="s">
        <v>121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82</v>
      </c>
      <c r="BK120" s="219">
        <f>ROUND(I120*H120,2)</f>
        <v>0</v>
      </c>
      <c r="BL120" s="20" t="s">
        <v>508</v>
      </c>
      <c r="BM120" s="218" t="s">
        <v>574</v>
      </c>
    </row>
    <row r="121" spans="1:47" s="2" customFormat="1" ht="12">
      <c r="A121" s="41"/>
      <c r="B121" s="42"/>
      <c r="C121" s="43"/>
      <c r="D121" s="220" t="s">
        <v>130</v>
      </c>
      <c r="E121" s="43"/>
      <c r="F121" s="221" t="s">
        <v>575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130</v>
      </c>
      <c r="AU121" s="20" t="s">
        <v>84</v>
      </c>
    </row>
    <row r="122" spans="1:63" s="12" customFormat="1" ht="22.8" customHeight="1">
      <c r="A122" s="12"/>
      <c r="B122" s="191"/>
      <c r="C122" s="192"/>
      <c r="D122" s="193" t="s">
        <v>73</v>
      </c>
      <c r="E122" s="205" t="s">
        <v>576</v>
      </c>
      <c r="F122" s="205" t="s">
        <v>577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SUM(P123:P126)</f>
        <v>0</v>
      </c>
      <c r="Q122" s="199"/>
      <c r="R122" s="200">
        <f>SUM(R123:R126)</f>
        <v>0</v>
      </c>
      <c r="S122" s="199"/>
      <c r="T122" s="201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363</v>
      </c>
      <c r="AT122" s="203" t="s">
        <v>73</v>
      </c>
      <c r="AU122" s="203" t="s">
        <v>82</v>
      </c>
      <c r="AY122" s="202" t="s">
        <v>121</v>
      </c>
      <c r="BK122" s="204">
        <f>SUM(BK123:BK126)</f>
        <v>0</v>
      </c>
    </row>
    <row r="123" spans="1:65" s="2" customFormat="1" ht="16.5" customHeight="1">
      <c r="A123" s="41"/>
      <c r="B123" s="42"/>
      <c r="C123" s="207" t="s">
        <v>210</v>
      </c>
      <c r="D123" s="207" t="s">
        <v>123</v>
      </c>
      <c r="E123" s="208" t="s">
        <v>578</v>
      </c>
      <c r="F123" s="209" t="s">
        <v>579</v>
      </c>
      <c r="G123" s="210" t="s">
        <v>522</v>
      </c>
      <c r="H123" s="290"/>
      <c r="I123" s="212"/>
      <c r="J123" s="213">
        <f>ROUND(I123*H123,2)</f>
        <v>0</v>
      </c>
      <c r="K123" s="209" t="s">
        <v>420</v>
      </c>
      <c r="L123" s="47"/>
      <c r="M123" s="214" t="s">
        <v>19</v>
      </c>
      <c r="N123" s="215" t="s">
        <v>45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508</v>
      </c>
      <c r="AT123" s="218" t="s">
        <v>123</v>
      </c>
      <c r="AU123" s="218" t="s">
        <v>84</v>
      </c>
      <c r="AY123" s="20" t="s">
        <v>121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508</v>
      </c>
      <c r="BM123" s="218" t="s">
        <v>580</v>
      </c>
    </row>
    <row r="124" spans="1:47" s="2" customFormat="1" ht="12">
      <c r="A124" s="41"/>
      <c r="B124" s="42"/>
      <c r="C124" s="43"/>
      <c r="D124" s="220" t="s">
        <v>130</v>
      </c>
      <c r="E124" s="43"/>
      <c r="F124" s="221" t="s">
        <v>581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130</v>
      </c>
      <c r="AU124" s="20" t="s">
        <v>84</v>
      </c>
    </row>
    <row r="125" spans="1:65" s="2" customFormat="1" ht="16.5" customHeight="1">
      <c r="A125" s="41"/>
      <c r="B125" s="42"/>
      <c r="C125" s="207" t="s">
        <v>216</v>
      </c>
      <c r="D125" s="207" t="s">
        <v>123</v>
      </c>
      <c r="E125" s="208" t="s">
        <v>582</v>
      </c>
      <c r="F125" s="209" t="s">
        <v>583</v>
      </c>
      <c r="G125" s="210" t="s">
        <v>522</v>
      </c>
      <c r="H125" s="290"/>
      <c r="I125" s="212"/>
      <c r="J125" s="213">
        <f>ROUND(I125*H125,2)</f>
        <v>0</v>
      </c>
      <c r="K125" s="209" t="s">
        <v>420</v>
      </c>
      <c r="L125" s="47"/>
      <c r="M125" s="214" t="s">
        <v>19</v>
      </c>
      <c r="N125" s="215" t="s">
        <v>45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508</v>
      </c>
      <c r="AT125" s="218" t="s">
        <v>123</v>
      </c>
      <c r="AU125" s="218" t="s">
        <v>84</v>
      </c>
      <c r="AY125" s="20" t="s">
        <v>121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82</v>
      </c>
      <c r="BK125" s="219">
        <f>ROUND(I125*H125,2)</f>
        <v>0</v>
      </c>
      <c r="BL125" s="20" t="s">
        <v>508</v>
      </c>
      <c r="BM125" s="218" t="s">
        <v>584</v>
      </c>
    </row>
    <row r="126" spans="1:47" s="2" customFormat="1" ht="12">
      <c r="A126" s="41"/>
      <c r="B126" s="42"/>
      <c r="C126" s="43"/>
      <c r="D126" s="220" t="s">
        <v>130</v>
      </c>
      <c r="E126" s="43"/>
      <c r="F126" s="221" t="s">
        <v>585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130</v>
      </c>
      <c r="AU126" s="20" t="s">
        <v>84</v>
      </c>
    </row>
    <row r="127" spans="1:63" s="12" customFormat="1" ht="22.8" customHeight="1">
      <c r="A127" s="12"/>
      <c r="B127" s="191"/>
      <c r="C127" s="192"/>
      <c r="D127" s="193" t="s">
        <v>73</v>
      </c>
      <c r="E127" s="205" t="s">
        <v>586</v>
      </c>
      <c r="F127" s="205" t="s">
        <v>587</v>
      </c>
      <c r="G127" s="192"/>
      <c r="H127" s="192"/>
      <c r="I127" s="195"/>
      <c r="J127" s="206">
        <f>BK127</f>
        <v>0</v>
      </c>
      <c r="K127" s="192"/>
      <c r="L127" s="197"/>
      <c r="M127" s="198"/>
      <c r="N127" s="199"/>
      <c r="O127" s="199"/>
      <c r="P127" s="200">
        <f>SUM(P128:P129)</f>
        <v>0</v>
      </c>
      <c r="Q127" s="199"/>
      <c r="R127" s="200">
        <f>SUM(R128:R129)</f>
        <v>0</v>
      </c>
      <c r="S127" s="199"/>
      <c r="T127" s="201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363</v>
      </c>
      <c r="AT127" s="203" t="s">
        <v>73</v>
      </c>
      <c r="AU127" s="203" t="s">
        <v>82</v>
      </c>
      <c r="AY127" s="202" t="s">
        <v>121</v>
      </c>
      <c r="BK127" s="204">
        <f>SUM(BK128:BK129)</f>
        <v>0</v>
      </c>
    </row>
    <row r="128" spans="1:65" s="2" customFormat="1" ht="16.5" customHeight="1">
      <c r="A128" s="41"/>
      <c r="B128" s="42"/>
      <c r="C128" s="207" t="s">
        <v>222</v>
      </c>
      <c r="D128" s="207" t="s">
        <v>123</v>
      </c>
      <c r="E128" s="208" t="s">
        <v>588</v>
      </c>
      <c r="F128" s="209" t="s">
        <v>587</v>
      </c>
      <c r="G128" s="210" t="s">
        <v>282</v>
      </c>
      <c r="H128" s="211">
        <v>20</v>
      </c>
      <c r="I128" s="212"/>
      <c r="J128" s="213">
        <f>ROUND(I128*H128,2)</f>
        <v>0</v>
      </c>
      <c r="K128" s="209" t="s">
        <v>420</v>
      </c>
      <c r="L128" s="47"/>
      <c r="M128" s="214" t="s">
        <v>19</v>
      </c>
      <c r="N128" s="215" t="s">
        <v>45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508</v>
      </c>
      <c r="AT128" s="218" t="s">
        <v>123</v>
      </c>
      <c r="AU128" s="218" t="s">
        <v>84</v>
      </c>
      <c r="AY128" s="20" t="s">
        <v>121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82</v>
      </c>
      <c r="BK128" s="219">
        <f>ROUND(I128*H128,2)</f>
        <v>0</v>
      </c>
      <c r="BL128" s="20" t="s">
        <v>508</v>
      </c>
      <c r="BM128" s="218" t="s">
        <v>589</v>
      </c>
    </row>
    <row r="129" spans="1:47" s="2" customFormat="1" ht="12">
      <c r="A129" s="41"/>
      <c r="B129" s="42"/>
      <c r="C129" s="43"/>
      <c r="D129" s="220" t="s">
        <v>130</v>
      </c>
      <c r="E129" s="43"/>
      <c r="F129" s="221" t="s">
        <v>590</v>
      </c>
      <c r="G129" s="43"/>
      <c r="H129" s="43"/>
      <c r="I129" s="222"/>
      <c r="J129" s="43"/>
      <c r="K129" s="43"/>
      <c r="L129" s="47"/>
      <c r="M129" s="279"/>
      <c r="N129" s="280"/>
      <c r="O129" s="281"/>
      <c r="P129" s="281"/>
      <c r="Q129" s="281"/>
      <c r="R129" s="281"/>
      <c r="S129" s="281"/>
      <c r="T129" s="282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130</v>
      </c>
      <c r="AU129" s="20" t="s">
        <v>84</v>
      </c>
    </row>
    <row r="130" spans="1:31" s="2" customFormat="1" ht="6.95" customHeight="1">
      <c r="A130" s="41"/>
      <c r="B130" s="62"/>
      <c r="C130" s="63"/>
      <c r="D130" s="63"/>
      <c r="E130" s="63"/>
      <c r="F130" s="63"/>
      <c r="G130" s="63"/>
      <c r="H130" s="63"/>
      <c r="I130" s="63"/>
      <c r="J130" s="63"/>
      <c r="K130" s="63"/>
      <c r="L130" s="47"/>
      <c r="M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</sheetData>
  <sheetProtection password="CC35" sheet="1" objects="1" scenarios="1" formatColumns="0" formatRows="0" autoFilter="0"/>
  <autoFilter ref="C85:K12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010001000"/>
    <hyperlink ref="F92" r:id="rId2" display="https://podminky.urs.cz/item/CS_URS_2023_02/012002000"/>
    <hyperlink ref="F94" r:id="rId3" display="https://podminky.urs.cz/item/CS_URS_2023_02/013254000"/>
    <hyperlink ref="F97" r:id="rId4" display="https://podminky.urs.cz/item/CS_URS_2023_02/030001000"/>
    <hyperlink ref="F99" r:id="rId5" display="https://podminky.urs.cz/item/CS_URS_2023_02/033103000"/>
    <hyperlink ref="F101" r:id="rId6" display="https://podminky.urs.cz/item/CS_URS_2023_02/034002000"/>
    <hyperlink ref="F103" r:id="rId7" display="https://podminky.urs.cz/item/CS_URS_2023_02/034103000"/>
    <hyperlink ref="F105" r:id="rId8" display="https://podminky.urs.cz/item/CS_URS_2023_02/034503000"/>
    <hyperlink ref="F107" r:id="rId9" display="https://podminky.urs.cz/item/CS_URS_2023_02/039103000"/>
    <hyperlink ref="F109" r:id="rId10" display="https://podminky.urs.cz/item/CS_URS_2023_02/039203000"/>
    <hyperlink ref="F112" r:id="rId11" display="https://podminky.urs.cz/item/CS_URS_2023_02/041002000"/>
    <hyperlink ref="F114" r:id="rId12" display="https://podminky.urs.cz/item/CS_URS_2023_02/043134000"/>
    <hyperlink ref="F116" r:id="rId13" display="https://podminky.urs.cz/item/CS_URS_2023_02/049002000"/>
    <hyperlink ref="F119" r:id="rId14" display="https://podminky.urs.cz/item/CS_URS_2023_02/060001000"/>
    <hyperlink ref="F121" r:id="rId15" display="https://podminky.urs.cz/item/CS_URS_2023_02/062002000"/>
    <hyperlink ref="F124" r:id="rId16" display="https://podminky.urs.cz/item/CS_URS_2023_02/080001000"/>
    <hyperlink ref="F126" r:id="rId17" display="https://podminky.urs.cz/item/CS_URS_2023_02/081002000"/>
    <hyperlink ref="F129" r:id="rId18" display="https://podminky.urs.cz/item/CS_URS_2023_02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s="1" customFormat="1" ht="37.5" customHeight="1"/>
    <row r="2" spans="2:11" s="1" customFormat="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7" customFormat="1" ht="45" customHeight="1">
      <c r="B3" s="295"/>
      <c r="C3" s="296" t="s">
        <v>591</v>
      </c>
      <c r="D3" s="296"/>
      <c r="E3" s="296"/>
      <c r="F3" s="296"/>
      <c r="G3" s="296"/>
      <c r="H3" s="296"/>
      <c r="I3" s="296"/>
      <c r="J3" s="296"/>
      <c r="K3" s="297"/>
    </row>
    <row r="4" spans="2:11" s="1" customFormat="1" ht="25.5" customHeight="1">
      <c r="B4" s="298"/>
      <c r="C4" s="299" t="s">
        <v>592</v>
      </c>
      <c r="D4" s="299"/>
      <c r="E4" s="299"/>
      <c r="F4" s="299"/>
      <c r="G4" s="299"/>
      <c r="H4" s="299"/>
      <c r="I4" s="299"/>
      <c r="J4" s="299"/>
      <c r="K4" s="300"/>
    </row>
    <row r="5" spans="2:11" s="1" customFormat="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s="1" customFormat="1" ht="15" customHeight="1">
      <c r="B6" s="298"/>
      <c r="C6" s="302" t="s">
        <v>593</v>
      </c>
      <c r="D6" s="302"/>
      <c r="E6" s="302"/>
      <c r="F6" s="302"/>
      <c r="G6" s="302"/>
      <c r="H6" s="302"/>
      <c r="I6" s="302"/>
      <c r="J6" s="302"/>
      <c r="K6" s="300"/>
    </row>
    <row r="7" spans="2:11" s="1" customFormat="1" ht="15" customHeight="1">
      <c r="B7" s="303"/>
      <c r="C7" s="302" t="s">
        <v>594</v>
      </c>
      <c r="D7" s="302"/>
      <c r="E7" s="302"/>
      <c r="F7" s="302"/>
      <c r="G7" s="302"/>
      <c r="H7" s="302"/>
      <c r="I7" s="302"/>
      <c r="J7" s="302"/>
      <c r="K7" s="300"/>
    </row>
    <row r="8" spans="2:11" s="1" customFormat="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s="1" customFormat="1" ht="15" customHeight="1">
      <c r="B9" s="303"/>
      <c r="C9" s="302" t="s">
        <v>595</v>
      </c>
      <c r="D9" s="302"/>
      <c r="E9" s="302"/>
      <c r="F9" s="302"/>
      <c r="G9" s="302"/>
      <c r="H9" s="302"/>
      <c r="I9" s="302"/>
      <c r="J9" s="302"/>
      <c r="K9" s="300"/>
    </row>
    <row r="10" spans="2:11" s="1" customFormat="1" ht="15" customHeight="1">
      <c r="B10" s="303"/>
      <c r="C10" s="302"/>
      <c r="D10" s="302" t="s">
        <v>596</v>
      </c>
      <c r="E10" s="302"/>
      <c r="F10" s="302"/>
      <c r="G10" s="302"/>
      <c r="H10" s="302"/>
      <c r="I10" s="302"/>
      <c r="J10" s="302"/>
      <c r="K10" s="300"/>
    </row>
    <row r="11" spans="2:11" s="1" customFormat="1" ht="15" customHeight="1">
      <c r="B11" s="303"/>
      <c r="C11" s="304"/>
      <c r="D11" s="302" t="s">
        <v>597</v>
      </c>
      <c r="E11" s="302"/>
      <c r="F11" s="302"/>
      <c r="G11" s="302"/>
      <c r="H11" s="302"/>
      <c r="I11" s="302"/>
      <c r="J11" s="302"/>
      <c r="K11" s="300"/>
    </row>
    <row r="12" spans="2:11" s="1" customFormat="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s="1" customFormat="1" ht="15" customHeight="1">
      <c r="B13" s="303"/>
      <c r="C13" s="304"/>
      <c r="D13" s="305" t="s">
        <v>598</v>
      </c>
      <c r="E13" s="302"/>
      <c r="F13" s="302"/>
      <c r="G13" s="302"/>
      <c r="H13" s="302"/>
      <c r="I13" s="302"/>
      <c r="J13" s="302"/>
      <c r="K13" s="300"/>
    </row>
    <row r="14" spans="2:11" s="1" customFormat="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s="1" customFormat="1" ht="15" customHeight="1">
      <c r="B15" s="303"/>
      <c r="C15" s="304"/>
      <c r="D15" s="302" t="s">
        <v>599</v>
      </c>
      <c r="E15" s="302"/>
      <c r="F15" s="302"/>
      <c r="G15" s="302"/>
      <c r="H15" s="302"/>
      <c r="I15" s="302"/>
      <c r="J15" s="302"/>
      <c r="K15" s="300"/>
    </row>
    <row r="16" spans="2:11" s="1" customFormat="1" ht="15" customHeight="1">
      <c r="B16" s="303"/>
      <c r="C16" s="304"/>
      <c r="D16" s="302" t="s">
        <v>600</v>
      </c>
      <c r="E16" s="302"/>
      <c r="F16" s="302"/>
      <c r="G16" s="302"/>
      <c r="H16" s="302"/>
      <c r="I16" s="302"/>
      <c r="J16" s="302"/>
      <c r="K16" s="300"/>
    </row>
    <row r="17" spans="2:11" s="1" customFormat="1" ht="15" customHeight="1">
      <c r="B17" s="303"/>
      <c r="C17" s="304"/>
      <c r="D17" s="302" t="s">
        <v>601</v>
      </c>
      <c r="E17" s="302"/>
      <c r="F17" s="302"/>
      <c r="G17" s="302"/>
      <c r="H17" s="302"/>
      <c r="I17" s="302"/>
      <c r="J17" s="302"/>
      <c r="K17" s="300"/>
    </row>
    <row r="18" spans="2:11" s="1" customFormat="1" ht="15" customHeight="1">
      <c r="B18" s="303"/>
      <c r="C18" s="304"/>
      <c r="D18" s="304"/>
      <c r="E18" s="306" t="s">
        <v>81</v>
      </c>
      <c r="F18" s="302" t="s">
        <v>602</v>
      </c>
      <c r="G18" s="302"/>
      <c r="H18" s="302"/>
      <c r="I18" s="302"/>
      <c r="J18" s="302"/>
      <c r="K18" s="300"/>
    </row>
    <row r="19" spans="2:11" s="1" customFormat="1" ht="15" customHeight="1">
      <c r="B19" s="303"/>
      <c r="C19" s="304"/>
      <c r="D19" s="304"/>
      <c r="E19" s="306" t="s">
        <v>603</v>
      </c>
      <c r="F19" s="302" t="s">
        <v>604</v>
      </c>
      <c r="G19" s="302"/>
      <c r="H19" s="302"/>
      <c r="I19" s="302"/>
      <c r="J19" s="302"/>
      <c r="K19" s="300"/>
    </row>
    <row r="20" spans="2:11" s="1" customFormat="1" ht="15" customHeight="1">
      <c r="B20" s="303"/>
      <c r="C20" s="304"/>
      <c r="D20" s="304"/>
      <c r="E20" s="306" t="s">
        <v>605</v>
      </c>
      <c r="F20" s="302" t="s">
        <v>606</v>
      </c>
      <c r="G20" s="302"/>
      <c r="H20" s="302"/>
      <c r="I20" s="302"/>
      <c r="J20" s="302"/>
      <c r="K20" s="300"/>
    </row>
    <row r="21" spans="2:11" s="1" customFormat="1" ht="15" customHeight="1">
      <c r="B21" s="303"/>
      <c r="C21" s="304"/>
      <c r="D21" s="304"/>
      <c r="E21" s="306" t="s">
        <v>607</v>
      </c>
      <c r="F21" s="302" t="s">
        <v>608</v>
      </c>
      <c r="G21" s="302"/>
      <c r="H21" s="302"/>
      <c r="I21" s="302"/>
      <c r="J21" s="302"/>
      <c r="K21" s="300"/>
    </row>
    <row r="22" spans="2:11" s="1" customFormat="1" ht="15" customHeight="1">
      <c r="B22" s="303"/>
      <c r="C22" s="304"/>
      <c r="D22" s="304"/>
      <c r="E22" s="306" t="s">
        <v>609</v>
      </c>
      <c r="F22" s="302" t="s">
        <v>610</v>
      </c>
      <c r="G22" s="302"/>
      <c r="H22" s="302"/>
      <c r="I22" s="302"/>
      <c r="J22" s="302"/>
      <c r="K22" s="300"/>
    </row>
    <row r="23" spans="2:11" s="1" customFormat="1" ht="15" customHeight="1">
      <c r="B23" s="303"/>
      <c r="C23" s="304"/>
      <c r="D23" s="304"/>
      <c r="E23" s="306" t="s">
        <v>611</v>
      </c>
      <c r="F23" s="302" t="s">
        <v>612</v>
      </c>
      <c r="G23" s="302"/>
      <c r="H23" s="302"/>
      <c r="I23" s="302"/>
      <c r="J23" s="302"/>
      <c r="K23" s="300"/>
    </row>
    <row r="24" spans="2:11" s="1" customFormat="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s="1" customFormat="1" ht="15" customHeight="1">
      <c r="B25" s="303"/>
      <c r="C25" s="302" t="s">
        <v>613</v>
      </c>
      <c r="D25" s="302"/>
      <c r="E25" s="302"/>
      <c r="F25" s="302"/>
      <c r="G25" s="302"/>
      <c r="H25" s="302"/>
      <c r="I25" s="302"/>
      <c r="J25" s="302"/>
      <c r="K25" s="300"/>
    </row>
    <row r="26" spans="2:11" s="1" customFormat="1" ht="15" customHeight="1">
      <c r="B26" s="303"/>
      <c r="C26" s="302" t="s">
        <v>614</v>
      </c>
      <c r="D26" s="302"/>
      <c r="E26" s="302"/>
      <c r="F26" s="302"/>
      <c r="G26" s="302"/>
      <c r="H26" s="302"/>
      <c r="I26" s="302"/>
      <c r="J26" s="302"/>
      <c r="K26" s="300"/>
    </row>
    <row r="27" spans="2:11" s="1" customFormat="1" ht="15" customHeight="1">
      <c r="B27" s="303"/>
      <c r="C27" s="302"/>
      <c r="D27" s="302" t="s">
        <v>615</v>
      </c>
      <c r="E27" s="302"/>
      <c r="F27" s="302"/>
      <c r="G27" s="302"/>
      <c r="H27" s="302"/>
      <c r="I27" s="302"/>
      <c r="J27" s="302"/>
      <c r="K27" s="300"/>
    </row>
    <row r="28" spans="2:11" s="1" customFormat="1" ht="15" customHeight="1">
      <c r="B28" s="303"/>
      <c r="C28" s="304"/>
      <c r="D28" s="302" t="s">
        <v>616</v>
      </c>
      <c r="E28" s="302"/>
      <c r="F28" s="302"/>
      <c r="G28" s="302"/>
      <c r="H28" s="302"/>
      <c r="I28" s="302"/>
      <c r="J28" s="302"/>
      <c r="K28" s="300"/>
    </row>
    <row r="29" spans="2:11" s="1" customFormat="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s="1" customFormat="1" ht="15" customHeight="1">
      <c r="B30" s="303"/>
      <c r="C30" s="304"/>
      <c r="D30" s="302" t="s">
        <v>617</v>
      </c>
      <c r="E30" s="302"/>
      <c r="F30" s="302"/>
      <c r="G30" s="302"/>
      <c r="H30" s="302"/>
      <c r="I30" s="302"/>
      <c r="J30" s="302"/>
      <c r="K30" s="300"/>
    </row>
    <row r="31" spans="2:11" s="1" customFormat="1" ht="15" customHeight="1">
      <c r="B31" s="303"/>
      <c r="C31" s="304"/>
      <c r="D31" s="302" t="s">
        <v>618</v>
      </c>
      <c r="E31" s="302"/>
      <c r="F31" s="302"/>
      <c r="G31" s="302"/>
      <c r="H31" s="302"/>
      <c r="I31" s="302"/>
      <c r="J31" s="302"/>
      <c r="K31" s="300"/>
    </row>
    <row r="32" spans="2:11" s="1" customFormat="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s="1" customFormat="1" ht="15" customHeight="1">
      <c r="B33" s="303"/>
      <c r="C33" s="304"/>
      <c r="D33" s="302" t="s">
        <v>619</v>
      </c>
      <c r="E33" s="302"/>
      <c r="F33" s="302"/>
      <c r="G33" s="302"/>
      <c r="H33" s="302"/>
      <c r="I33" s="302"/>
      <c r="J33" s="302"/>
      <c r="K33" s="300"/>
    </row>
    <row r="34" spans="2:11" s="1" customFormat="1" ht="15" customHeight="1">
      <c r="B34" s="303"/>
      <c r="C34" s="304"/>
      <c r="D34" s="302" t="s">
        <v>620</v>
      </c>
      <c r="E34" s="302"/>
      <c r="F34" s="302"/>
      <c r="G34" s="302"/>
      <c r="H34" s="302"/>
      <c r="I34" s="302"/>
      <c r="J34" s="302"/>
      <c r="K34" s="300"/>
    </row>
    <row r="35" spans="2:11" s="1" customFormat="1" ht="15" customHeight="1">
      <c r="B35" s="303"/>
      <c r="C35" s="304"/>
      <c r="D35" s="302" t="s">
        <v>621</v>
      </c>
      <c r="E35" s="302"/>
      <c r="F35" s="302"/>
      <c r="G35" s="302"/>
      <c r="H35" s="302"/>
      <c r="I35" s="302"/>
      <c r="J35" s="302"/>
      <c r="K35" s="300"/>
    </row>
    <row r="36" spans="2:11" s="1" customFormat="1" ht="15" customHeight="1">
      <c r="B36" s="303"/>
      <c r="C36" s="304"/>
      <c r="D36" s="302"/>
      <c r="E36" s="305" t="s">
        <v>107</v>
      </c>
      <c r="F36" s="302"/>
      <c r="G36" s="302" t="s">
        <v>622</v>
      </c>
      <c r="H36" s="302"/>
      <c r="I36" s="302"/>
      <c r="J36" s="302"/>
      <c r="K36" s="300"/>
    </row>
    <row r="37" spans="2:11" s="1" customFormat="1" ht="30.75" customHeight="1">
      <c r="B37" s="303"/>
      <c r="C37" s="304"/>
      <c r="D37" s="302"/>
      <c r="E37" s="305" t="s">
        <v>623</v>
      </c>
      <c r="F37" s="302"/>
      <c r="G37" s="302" t="s">
        <v>624</v>
      </c>
      <c r="H37" s="302"/>
      <c r="I37" s="302"/>
      <c r="J37" s="302"/>
      <c r="K37" s="300"/>
    </row>
    <row r="38" spans="2:11" s="1" customFormat="1" ht="15" customHeight="1">
      <c r="B38" s="303"/>
      <c r="C38" s="304"/>
      <c r="D38" s="302"/>
      <c r="E38" s="305" t="s">
        <v>55</v>
      </c>
      <c r="F38" s="302"/>
      <c r="G38" s="302" t="s">
        <v>625</v>
      </c>
      <c r="H38" s="302"/>
      <c r="I38" s="302"/>
      <c r="J38" s="302"/>
      <c r="K38" s="300"/>
    </row>
    <row r="39" spans="2:11" s="1" customFormat="1" ht="15" customHeight="1">
      <c r="B39" s="303"/>
      <c r="C39" s="304"/>
      <c r="D39" s="302"/>
      <c r="E39" s="305" t="s">
        <v>56</v>
      </c>
      <c r="F39" s="302"/>
      <c r="G39" s="302" t="s">
        <v>626</v>
      </c>
      <c r="H39" s="302"/>
      <c r="I39" s="302"/>
      <c r="J39" s="302"/>
      <c r="K39" s="300"/>
    </row>
    <row r="40" spans="2:11" s="1" customFormat="1" ht="15" customHeight="1">
      <c r="B40" s="303"/>
      <c r="C40" s="304"/>
      <c r="D40" s="302"/>
      <c r="E40" s="305" t="s">
        <v>108</v>
      </c>
      <c r="F40" s="302"/>
      <c r="G40" s="302" t="s">
        <v>627</v>
      </c>
      <c r="H40" s="302"/>
      <c r="I40" s="302"/>
      <c r="J40" s="302"/>
      <c r="K40" s="300"/>
    </row>
    <row r="41" spans="2:11" s="1" customFormat="1" ht="15" customHeight="1">
      <c r="B41" s="303"/>
      <c r="C41" s="304"/>
      <c r="D41" s="302"/>
      <c r="E41" s="305" t="s">
        <v>109</v>
      </c>
      <c r="F41" s="302"/>
      <c r="G41" s="302" t="s">
        <v>628</v>
      </c>
      <c r="H41" s="302"/>
      <c r="I41" s="302"/>
      <c r="J41" s="302"/>
      <c r="K41" s="300"/>
    </row>
    <row r="42" spans="2:11" s="1" customFormat="1" ht="15" customHeight="1">
      <c r="B42" s="303"/>
      <c r="C42" s="304"/>
      <c r="D42" s="302"/>
      <c r="E42" s="305" t="s">
        <v>629</v>
      </c>
      <c r="F42" s="302"/>
      <c r="G42" s="302" t="s">
        <v>630</v>
      </c>
      <c r="H42" s="302"/>
      <c r="I42" s="302"/>
      <c r="J42" s="302"/>
      <c r="K42" s="300"/>
    </row>
    <row r="43" spans="2:11" s="1" customFormat="1" ht="15" customHeight="1">
      <c r="B43" s="303"/>
      <c r="C43" s="304"/>
      <c r="D43" s="302"/>
      <c r="E43" s="305"/>
      <c r="F43" s="302"/>
      <c r="G43" s="302" t="s">
        <v>631</v>
      </c>
      <c r="H43" s="302"/>
      <c r="I43" s="302"/>
      <c r="J43" s="302"/>
      <c r="K43" s="300"/>
    </row>
    <row r="44" spans="2:11" s="1" customFormat="1" ht="15" customHeight="1">
      <c r="B44" s="303"/>
      <c r="C44" s="304"/>
      <c r="D44" s="302"/>
      <c r="E44" s="305" t="s">
        <v>632</v>
      </c>
      <c r="F44" s="302"/>
      <c r="G44" s="302" t="s">
        <v>633</v>
      </c>
      <c r="H44" s="302"/>
      <c r="I44" s="302"/>
      <c r="J44" s="302"/>
      <c r="K44" s="300"/>
    </row>
    <row r="45" spans="2:11" s="1" customFormat="1" ht="15" customHeight="1">
      <c r="B45" s="303"/>
      <c r="C45" s="304"/>
      <c r="D45" s="302"/>
      <c r="E45" s="305" t="s">
        <v>111</v>
      </c>
      <c r="F45" s="302"/>
      <c r="G45" s="302" t="s">
        <v>634</v>
      </c>
      <c r="H45" s="302"/>
      <c r="I45" s="302"/>
      <c r="J45" s="302"/>
      <c r="K45" s="300"/>
    </row>
    <row r="46" spans="2:11" s="1" customFormat="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s="1" customFormat="1" ht="15" customHeight="1">
      <c r="B47" s="303"/>
      <c r="C47" s="304"/>
      <c r="D47" s="302" t="s">
        <v>635</v>
      </c>
      <c r="E47" s="302"/>
      <c r="F47" s="302"/>
      <c r="G47" s="302"/>
      <c r="H47" s="302"/>
      <c r="I47" s="302"/>
      <c r="J47" s="302"/>
      <c r="K47" s="300"/>
    </row>
    <row r="48" spans="2:11" s="1" customFormat="1" ht="15" customHeight="1">
      <c r="B48" s="303"/>
      <c r="C48" s="304"/>
      <c r="D48" s="304"/>
      <c r="E48" s="302" t="s">
        <v>636</v>
      </c>
      <c r="F48" s="302"/>
      <c r="G48" s="302"/>
      <c r="H48" s="302"/>
      <c r="I48" s="302"/>
      <c r="J48" s="302"/>
      <c r="K48" s="300"/>
    </row>
    <row r="49" spans="2:11" s="1" customFormat="1" ht="15" customHeight="1">
      <c r="B49" s="303"/>
      <c r="C49" s="304"/>
      <c r="D49" s="304"/>
      <c r="E49" s="302" t="s">
        <v>637</v>
      </c>
      <c r="F49" s="302"/>
      <c r="G49" s="302"/>
      <c r="H49" s="302"/>
      <c r="I49" s="302"/>
      <c r="J49" s="302"/>
      <c r="K49" s="300"/>
    </row>
    <row r="50" spans="2:11" s="1" customFormat="1" ht="15" customHeight="1">
      <c r="B50" s="303"/>
      <c r="C50" s="304"/>
      <c r="D50" s="304"/>
      <c r="E50" s="302" t="s">
        <v>638</v>
      </c>
      <c r="F50" s="302"/>
      <c r="G50" s="302"/>
      <c r="H50" s="302"/>
      <c r="I50" s="302"/>
      <c r="J50" s="302"/>
      <c r="K50" s="300"/>
    </row>
    <row r="51" spans="2:11" s="1" customFormat="1" ht="15" customHeight="1">
      <c r="B51" s="303"/>
      <c r="C51" s="304"/>
      <c r="D51" s="302" t="s">
        <v>639</v>
      </c>
      <c r="E51" s="302"/>
      <c r="F51" s="302"/>
      <c r="G51" s="302"/>
      <c r="H51" s="302"/>
      <c r="I51" s="302"/>
      <c r="J51" s="302"/>
      <c r="K51" s="300"/>
    </row>
    <row r="52" spans="2:11" s="1" customFormat="1" ht="25.5" customHeight="1">
      <c r="B52" s="298"/>
      <c r="C52" s="299" t="s">
        <v>640</v>
      </c>
      <c r="D52" s="299"/>
      <c r="E52" s="299"/>
      <c r="F52" s="299"/>
      <c r="G52" s="299"/>
      <c r="H52" s="299"/>
      <c r="I52" s="299"/>
      <c r="J52" s="299"/>
      <c r="K52" s="300"/>
    </row>
    <row r="53" spans="2:11" s="1" customFormat="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s="1" customFormat="1" ht="15" customHeight="1">
      <c r="B54" s="298"/>
      <c r="C54" s="302" t="s">
        <v>641</v>
      </c>
      <c r="D54" s="302"/>
      <c r="E54" s="302"/>
      <c r="F54" s="302"/>
      <c r="G54" s="302"/>
      <c r="H54" s="302"/>
      <c r="I54" s="302"/>
      <c r="J54" s="302"/>
      <c r="K54" s="300"/>
    </row>
    <row r="55" spans="2:11" s="1" customFormat="1" ht="15" customHeight="1">
      <c r="B55" s="298"/>
      <c r="C55" s="302" t="s">
        <v>642</v>
      </c>
      <c r="D55" s="302"/>
      <c r="E55" s="302"/>
      <c r="F55" s="302"/>
      <c r="G55" s="302"/>
      <c r="H55" s="302"/>
      <c r="I55" s="302"/>
      <c r="J55" s="302"/>
      <c r="K55" s="300"/>
    </row>
    <row r="56" spans="2:11" s="1" customFormat="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s="1" customFormat="1" ht="15" customHeight="1">
      <c r="B57" s="298"/>
      <c r="C57" s="302" t="s">
        <v>643</v>
      </c>
      <c r="D57" s="302"/>
      <c r="E57" s="302"/>
      <c r="F57" s="302"/>
      <c r="G57" s="302"/>
      <c r="H57" s="302"/>
      <c r="I57" s="302"/>
      <c r="J57" s="302"/>
      <c r="K57" s="300"/>
    </row>
    <row r="58" spans="2:11" s="1" customFormat="1" ht="15" customHeight="1">
      <c r="B58" s="298"/>
      <c r="C58" s="304"/>
      <c r="D58" s="302" t="s">
        <v>644</v>
      </c>
      <c r="E58" s="302"/>
      <c r="F58" s="302"/>
      <c r="G58" s="302"/>
      <c r="H58" s="302"/>
      <c r="I58" s="302"/>
      <c r="J58" s="302"/>
      <c r="K58" s="300"/>
    </row>
    <row r="59" spans="2:11" s="1" customFormat="1" ht="15" customHeight="1">
      <c r="B59" s="298"/>
      <c r="C59" s="304"/>
      <c r="D59" s="302" t="s">
        <v>645</v>
      </c>
      <c r="E59" s="302"/>
      <c r="F59" s="302"/>
      <c r="G59" s="302"/>
      <c r="H59" s="302"/>
      <c r="I59" s="302"/>
      <c r="J59" s="302"/>
      <c r="K59" s="300"/>
    </row>
    <row r="60" spans="2:11" s="1" customFormat="1" ht="15" customHeight="1">
      <c r="B60" s="298"/>
      <c r="C60" s="304"/>
      <c r="D60" s="302" t="s">
        <v>646</v>
      </c>
      <c r="E60" s="302"/>
      <c r="F60" s="302"/>
      <c r="G60" s="302"/>
      <c r="H60" s="302"/>
      <c r="I60" s="302"/>
      <c r="J60" s="302"/>
      <c r="K60" s="300"/>
    </row>
    <row r="61" spans="2:11" s="1" customFormat="1" ht="15" customHeight="1">
      <c r="B61" s="298"/>
      <c r="C61" s="304"/>
      <c r="D61" s="302" t="s">
        <v>647</v>
      </c>
      <c r="E61" s="302"/>
      <c r="F61" s="302"/>
      <c r="G61" s="302"/>
      <c r="H61" s="302"/>
      <c r="I61" s="302"/>
      <c r="J61" s="302"/>
      <c r="K61" s="300"/>
    </row>
    <row r="62" spans="2:11" s="1" customFormat="1" ht="15" customHeight="1">
      <c r="B62" s="298"/>
      <c r="C62" s="304"/>
      <c r="D62" s="307" t="s">
        <v>648</v>
      </c>
      <c r="E62" s="307"/>
      <c r="F62" s="307"/>
      <c r="G62" s="307"/>
      <c r="H62" s="307"/>
      <c r="I62" s="307"/>
      <c r="J62" s="307"/>
      <c r="K62" s="300"/>
    </row>
    <row r="63" spans="2:11" s="1" customFormat="1" ht="15" customHeight="1">
      <c r="B63" s="298"/>
      <c r="C63" s="304"/>
      <c r="D63" s="302" t="s">
        <v>649</v>
      </c>
      <c r="E63" s="302"/>
      <c r="F63" s="302"/>
      <c r="G63" s="302"/>
      <c r="H63" s="302"/>
      <c r="I63" s="302"/>
      <c r="J63" s="302"/>
      <c r="K63" s="300"/>
    </row>
    <row r="64" spans="2:11" s="1" customFormat="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s="1" customFormat="1" ht="15" customHeight="1">
      <c r="B65" s="298"/>
      <c r="C65" s="304"/>
      <c r="D65" s="302" t="s">
        <v>650</v>
      </c>
      <c r="E65" s="302"/>
      <c r="F65" s="302"/>
      <c r="G65" s="302"/>
      <c r="H65" s="302"/>
      <c r="I65" s="302"/>
      <c r="J65" s="302"/>
      <c r="K65" s="300"/>
    </row>
    <row r="66" spans="2:11" s="1" customFormat="1" ht="15" customHeight="1">
      <c r="B66" s="298"/>
      <c r="C66" s="304"/>
      <c r="D66" s="307" t="s">
        <v>651</v>
      </c>
      <c r="E66" s="307"/>
      <c r="F66" s="307"/>
      <c r="G66" s="307"/>
      <c r="H66" s="307"/>
      <c r="I66" s="307"/>
      <c r="J66" s="307"/>
      <c r="K66" s="300"/>
    </row>
    <row r="67" spans="2:11" s="1" customFormat="1" ht="15" customHeight="1">
      <c r="B67" s="298"/>
      <c r="C67" s="304"/>
      <c r="D67" s="302" t="s">
        <v>652</v>
      </c>
      <c r="E67" s="302"/>
      <c r="F67" s="302"/>
      <c r="G67" s="302"/>
      <c r="H67" s="302"/>
      <c r="I67" s="302"/>
      <c r="J67" s="302"/>
      <c r="K67" s="300"/>
    </row>
    <row r="68" spans="2:11" s="1" customFormat="1" ht="15" customHeight="1">
      <c r="B68" s="298"/>
      <c r="C68" s="304"/>
      <c r="D68" s="302" t="s">
        <v>653</v>
      </c>
      <c r="E68" s="302"/>
      <c r="F68" s="302"/>
      <c r="G68" s="302"/>
      <c r="H68" s="302"/>
      <c r="I68" s="302"/>
      <c r="J68" s="302"/>
      <c r="K68" s="300"/>
    </row>
    <row r="69" spans="2:11" s="1" customFormat="1" ht="15" customHeight="1">
      <c r="B69" s="298"/>
      <c r="C69" s="304"/>
      <c r="D69" s="302" t="s">
        <v>654</v>
      </c>
      <c r="E69" s="302"/>
      <c r="F69" s="302"/>
      <c r="G69" s="302"/>
      <c r="H69" s="302"/>
      <c r="I69" s="302"/>
      <c r="J69" s="302"/>
      <c r="K69" s="300"/>
    </row>
    <row r="70" spans="2:11" s="1" customFormat="1" ht="15" customHeight="1">
      <c r="B70" s="298"/>
      <c r="C70" s="304"/>
      <c r="D70" s="302" t="s">
        <v>655</v>
      </c>
      <c r="E70" s="302"/>
      <c r="F70" s="302"/>
      <c r="G70" s="302"/>
      <c r="H70" s="302"/>
      <c r="I70" s="302"/>
      <c r="J70" s="302"/>
      <c r="K70" s="300"/>
    </row>
    <row r="71" spans="2:11" s="1" customFormat="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s="1" customFormat="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s="1" customFormat="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s="1" customFormat="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s="1" customFormat="1" ht="45" customHeight="1">
      <c r="B75" s="317"/>
      <c r="C75" s="318" t="s">
        <v>656</v>
      </c>
      <c r="D75" s="318"/>
      <c r="E75" s="318"/>
      <c r="F75" s="318"/>
      <c r="G75" s="318"/>
      <c r="H75" s="318"/>
      <c r="I75" s="318"/>
      <c r="J75" s="318"/>
      <c r="K75" s="319"/>
    </row>
    <row r="76" spans="2:11" s="1" customFormat="1" ht="17.25" customHeight="1">
      <c r="B76" s="317"/>
      <c r="C76" s="320" t="s">
        <v>657</v>
      </c>
      <c r="D76" s="320"/>
      <c r="E76" s="320"/>
      <c r="F76" s="320" t="s">
        <v>658</v>
      </c>
      <c r="G76" s="321"/>
      <c r="H76" s="320" t="s">
        <v>56</v>
      </c>
      <c r="I76" s="320" t="s">
        <v>59</v>
      </c>
      <c r="J76" s="320" t="s">
        <v>659</v>
      </c>
      <c r="K76" s="319"/>
    </row>
    <row r="77" spans="2:11" s="1" customFormat="1" ht="17.25" customHeight="1">
      <c r="B77" s="317"/>
      <c r="C77" s="322" t="s">
        <v>660</v>
      </c>
      <c r="D77" s="322"/>
      <c r="E77" s="322"/>
      <c r="F77" s="323" t="s">
        <v>661</v>
      </c>
      <c r="G77" s="324"/>
      <c r="H77" s="322"/>
      <c r="I77" s="322"/>
      <c r="J77" s="322" t="s">
        <v>662</v>
      </c>
      <c r="K77" s="319"/>
    </row>
    <row r="78" spans="2:11" s="1" customFormat="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s="1" customFormat="1" ht="15" customHeight="1">
      <c r="B79" s="317"/>
      <c r="C79" s="305" t="s">
        <v>55</v>
      </c>
      <c r="D79" s="327"/>
      <c r="E79" s="327"/>
      <c r="F79" s="328" t="s">
        <v>663</v>
      </c>
      <c r="G79" s="329"/>
      <c r="H79" s="305" t="s">
        <v>664</v>
      </c>
      <c r="I79" s="305" t="s">
        <v>665</v>
      </c>
      <c r="J79" s="305">
        <v>20</v>
      </c>
      <c r="K79" s="319"/>
    </row>
    <row r="80" spans="2:11" s="1" customFormat="1" ht="15" customHeight="1">
      <c r="B80" s="317"/>
      <c r="C80" s="305" t="s">
        <v>666</v>
      </c>
      <c r="D80" s="305"/>
      <c r="E80" s="305"/>
      <c r="F80" s="328" t="s">
        <v>663</v>
      </c>
      <c r="G80" s="329"/>
      <c r="H80" s="305" t="s">
        <v>667</v>
      </c>
      <c r="I80" s="305" t="s">
        <v>665</v>
      </c>
      <c r="J80" s="305">
        <v>120</v>
      </c>
      <c r="K80" s="319"/>
    </row>
    <row r="81" spans="2:11" s="1" customFormat="1" ht="15" customHeight="1">
      <c r="B81" s="330"/>
      <c r="C81" s="305" t="s">
        <v>668</v>
      </c>
      <c r="D81" s="305"/>
      <c r="E81" s="305"/>
      <c r="F81" s="328" t="s">
        <v>669</v>
      </c>
      <c r="G81" s="329"/>
      <c r="H81" s="305" t="s">
        <v>670</v>
      </c>
      <c r="I81" s="305" t="s">
        <v>665</v>
      </c>
      <c r="J81" s="305">
        <v>50</v>
      </c>
      <c r="K81" s="319"/>
    </row>
    <row r="82" spans="2:11" s="1" customFormat="1" ht="15" customHeight="1">
      <c r="B82" s="330"/>
      <c r="C82" s="305" t="s">
        <v>671</v>
      </c>
      <c r="D82" s="305"/>
      <c r="E82" s="305"/>
      <c r="F82" s="328" t="s">
        <v>663</v>
      </c>
      <c r="G82" s="329"/>
      <c r="H82" s="305" t="s">
        <v>672</v>
      </c>
      <c r="I82" s="305" t="s">
        <v>673</v>
      </c>
      <c r="J82" s="305"/>
      <c r="K82" s="319"/>
    </row>
    <row r="83" spans="2:11" s="1" customFormat="1" ht="15" customHeight="1">
      <c r="B83" s="330"/>
      <c r="C83" s="331" t="s">
        <v>674</v>
      </c>
      <c r="D83" s="331"/>
      <c r="E83" s="331"/>
      <c r="F83" s="332" t="s">
        <v>669</v>
      </c>
      <c r="G83" s="331"/>
      <c r="H83" s="331" t="s">
        <v>675</v>
      </c>
      <c r="I83" s="331" t="s">
        <v>665</v>
      </c>
      <c r="J83" s="331">
        <v>15</v>
      </c>
      <c r="K83" s="319"/>
    </row>
    <row r="84" spans="2:11" s="1" customFormat="1" ht="15" customHeight="1">
      <c r="B84" s="330"/>
      <c r="C84" s="331" t="s">
        <v>676</v>
      </c>
      <c r="D84" s="331"/>
      <c r="E84" s="331"/>
      <c r="F84" s="332" t="s">
        <v>669</v>
      </c>
      <c r="G84" s="331"/>
      <c r="H84" s="331" t="s">
        <v>677</v>
      </c>
      <c r="I84" s="331" t="s">
        <v>665</v>
      </c>
      <c r="J84" s="331">
        <v>15</v>
      </c>
      <c r="K84" s="319"/>
    </row>
    <row r="85" spans="2:11" s="1" customFormat="1" ht="15" customHeight="1">
      <c r="B85" s="330"/>
      <c r="C85" s="331" t="s">
        <v>678</v>
      </c>
      <c r="D85" s="331"/>
      <c r="E85" s="331"/>
      <c r="F85" s="332" t="s">
        <v>669</v>
      </c>
      <c r="G85" s="331"/>
      <c r="H85" s="331" t="s">
        <v>679</v>
      </c>
      <c r="I85" s="331" t="s">
        <v>665</v>
      </c>
      <c r="J85" s="331">
        <v>20</v>
      </c>
      <c r="K85" s="319"/>
    </row>
    <row r="86" spans="2:11" s="1" customFormat="1" ht="15" customHeight="1">
      <c r="B86" s="330"/>
      <c r="C86" s="331" t="s">
        <v>680</v>
      </c>
      <c r="D86" s="331"/>
      <c r="E86" s="331"/>
      <c r="F86" s="332" t="s">
        <v>669</v>
      </c>
      <c r="G86" s="331"/>
      <c r="H86" s="331" t="s">
        <v>681</v>
      </c>
      <c r="I86" s="331" t="s">
        <v>665</v>
      </c>
      <c r="J86" s="331">
        <v>20</v>
      </c>
      <c r="K86" s="319"/>
    </row>
    <row r="87" spans="2:11" s="1" customFormat="1" ht="15" customHeight="1">
      <c r="B87" s="330"/>
      <c r="C87" s="305" t="s">
        <v>682</v>
      </c>
      <c r="D87" s="305"/>
      <c r="E87" s="305"/>
      <c r="F87" s="328" t="s">
        <v>669</v>
      </c>
      <c r="G87" s="329"/>
      <c r="H87" s="305" t="s">
        <v>683</v>
      </c>
      <c r="I87" s="305" t="s">
        <v>665</v>
      </c>
      <c r="J87" s="305">
        <v>50</v>
      </c>
      <c r="K87" s="319"/>
    </row>
    <row r="88" spans="2:11" s="1" customFormat="1" ht="15" customHeight="1">
      <c r="B88" s="330"/>
      <c r="C88" s="305" t="s">
        <v>684</v>
      </c>
      <c r="D88" s="305"/>
      <c r="E88" s="305"/>
      <c r="F88" s="328" t="s">
        <v>669</v>
      </c>
      <c r="G88" s="329"/>
      <c r="H88" s="305" t="s">
        <v>685</v>
      </c>
      <c r="I88" s="305" t="s">
        <v>665</v>
      </c>
      <c r="J88" s="305">
        <v>20</v>
      </c>
      <c r="K88" s="319"/>
    </row>
    <row r="89" spans="2:11" s="1" customFormat="1" ht="15" customHeight="1">
      <c r="B89" s="330"/>
      <c r="C89" s="305" t="s">
        <v>686</v>
      </c>
      <c r="D89" s="305"/>
      <c r="E89" s="305"/>
      <c r="F89" s="328" t="s">
        <v>669</v>
      </c>
      <c r="G89" s="329"/>
      <c r="H89" s="305" t="s">
        <v>687</v>
      </c>
      <c r="I89" s="305" t="s">
        <v>665</v>
      </c>
      <c r="J89" s="305">
        <v>20</v>
      </c>
      <c r="K89" s="319"/>
    </row>
    <row r="90" spans="2:11" s="1" customFormat="1" ht="15" customHeight="1">
      <c r="B90" s="330"/>
      <c r="C90" s="305" t="s">
        <v>688</v>
      </c>
      <c r="D90" s="305"/>
      <c r="E90" s="305"/>
      <c r="F90" s="328" t="s">
        <v>669</v>
      </c>
      <c r="G90" s="329"/>
      <c r="H90" s="305" t="s">
        <v>689</v>
      </c>
      <c r="I90" s="305" t="s">
        <v>665</v>
      </c>
      <c r="J90" s="305">
        <v>50</v>
      </c>
      <c r="K90" s="319"/>
    </row>
    <row r="91" spans="2:11" s="1" customFormat="1" ht="15" customHeight="1">
      <c r="B91" s="330"/>
      <c r="C91" s="305" t="s">
        <v>690</v>
      </c>
      <c r="D91" s="305"/>
      <c r="E91" s="305"/>
      <c r="F91" s="328" t="s">
        <v>669</v>
      </c>
      <c r="G91" s="329"/>
      <c r="H91" s="305" t="s">
        <v>690</v>
      </c>
      <c r="I91" s="305" t="s">
        <v>665</v>
      </c>
      <c r="J91" s="305">
        <v>50</v>
      </c>
      <c r="K91" s="319"/>
    </row>
    <row r="92" spans="2:11" s="1" customFormat="1" ht="15" customHeight="1">
      <c r="B92" s="330"/>
      <c r="C92" s="305" t="s">
        <v>691</v>
      </c>
      <c r="D92" s="305"/>
      <c r="E92" s="305"/>
      <c r="F92" s="328" t="s">
        <v>669</v>
      </c>
      <c r="G92" s="329"/>
      <c r="H92" s="305" t="s">
        <v>692</v>
      </c>
      <c r="I92" s="305" t="s">
        <v>665</v>
      </c>
      <c r="J92" s="305">
        <v>255</v>
      </c>
      <c r="K92" s="319"/>
    </row>
    <row r="93" spans="2:11" s="1" customFormat="1" ht="15" customHeight="1">
      <c r="B93" s="330"/>
      <c r="C93" s="305" t="s">
        <v>693</v>
      </c>
      <c r="D93" s="305"/>
      <c r="E93" s="305"/>
      <c r="F93" s="328" t="s">
        <v>663</v>
      </c>
      <c r="G93" s="329"/>
      <c r="H93" s="305" t="s">
        <v>694</v>
      </c>
      <c r="I93" s="305" t="s">
        <v>695</v>
      </c>
      <c r="J93" s="305"/>
      <c r="K93" s="319"/>
    </row>
    <row r="94" spans="2:11" s="1" customFormat="1" ht="15" customHeight="1">
      <c r="B94" s="330"/>
      <c r="C94" s="305" t="s">
        <v>696</v>
      </c>
      <c r="D94" s="305"/>
      <c r="E94" s="305"/>
      <c r="F94" s="328" t="s">
        <v>663</v>
      </c>
      <c r="G94" s="329"/>
      <c r="H94" s="305" t="s">
        <v>697</v>
      </c>
      <c r="I94" s="305" t="s">
        <v>698</v>
      </c>
      <c r="J94" s="305"/>
      <c r="K94" s="319"/>
    </row>
    <row r="95" spans="2:11" s="1" customFormat="1" ht="15" customHeight="1">
      <c r="B95" s="330"/>
      <c r="C95" s="305" t="s">
        <v>699</v>
      </c>
      <c r="D95" s="305"/>
      <c r="E95" s="305"/>
      <c r="F95" s="328" t="s">
        <v>663</v>
      </c>
      <c r="G95" s="329"/>
      <c r="H95" s="305" t="s">
        <v>699</v>
      </c>
      <c r="I95" s="305" t="s">
        <v>698</v>
      </c>
      <c r="J95" s="305"/>
      <c r="K95" s="319"/>
    </row>
    <row r="96" spans="2:11" s="1" customFormat="1" ht="15" customHeight="1">
      <c r="B96" s="330"/>
      <c r="C96" s="305" t="s">
        <v>40</v>
      </c>
      <c r="D96" s="305"/>
      <c r="E96" s="305"/>
      <c r="F96" s="328" t="s">
        <v>663</v>
      </c>
      <c r="G96" s="329"/>
      <c r="H96" s="305" t="s">
        <v>700</v>
      </c>
      <c r="I96" s="305" t="s">
        <v>698</v>
      </c>
      <c r="J96" s="305"/>
      <c r="K96" s="319"/>
    </row>
    <row r="97" spans="2:11" s="1" customFormat="1" ht="15" customHeight="1">
      <c r="B97" s="330"/>
      <c r="C97" s="305" t="s">
        <v>50</v>
      </c>
      <c r="D97" s="305"/>
      <c r="E97" s="305"/>
      <c r="F97" s="328" t="s">
        <v>663</v>
      </c>
      <c r="G97" s="329"/>
      <c r="H97" s="305" t="s">
        <v>701</v>
      </c>
      <c r="I97" s="305" t="s">
        <v>698</v>
      </c>
      <c r="J97" s="305"/>
      <c r="K97" s="319"/>
    </row>
    <row r="98" spans="2:11" s="1" customFormat="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pans="2:11" s="1" customFormat="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pans="2:11" s="1" customFormat="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s="1" customFormat="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s="1" customFormat="1" ht="45" customHeight="1">
      <c r="B102" s="317"/>
      <c r="C102" s="318" t="s">
        <v>702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s="1" customFormat="1" ht="17.25" customHeight="1">
      <c r="B103" s="317"/>
      <c r="C103" s="320" t="s">
        <v>657</v>
      </c>
      <c r="D103" s="320"/>
      <c r="E103" s="320"/>
      <c r="F103" s="320" t="s">
        <v>658</v>
      </c>
      <c r="G103" s="321"/>
      <c r="H103" s="320" t="s">
        <v>56</v>
      </c>
      <c r="I103" s="320" t="s">
        <v>59</v>
      </c>
      <c r="J103" s="320" t="s">
        <v>659</v>
      </c>
      <c r="K103" s="319"/>
    </row>
    <row r="104" spans="2:11" s="1" customFormat="1" ht="17.25" customHeight="1">
      <c r="B104" s="317"/>
      <c r="C104" s="322" t="s">
        <v>660</v>
      </c>
      <c r="D104" s="322"/>
      <c r="E104" s="322"/>
      <c r="F104" s="323" t="s">
        <v>661</v>
      </c>
      <c r="G104" s="324"/>
      <c r="H104" s="322"/>
      <c r="I104" s="322"/>
      <c r="J104" s="322" t="s">
        <v>662</v>
      </c>
      <c r="K104" s="319"/>
    </row>
    <row r="105" spans="2:11" s="1" customFormat="1" ht="5.25" customHeight="1">
      <c r="B105" s="317"/>
      <c r="C105" s="320"/>
      <c r="D105" s="320"/>
      <c r="E105" s="320"/>
      <c r="F105" s="320"/>
      <c r="G105" s="338"/>
      <c r="H105" s="320"/>
      <c r="I105" s="320"/>
      <c r="J105" s="320"/>
      <c r="K105" s="319"/>
    </row>
    <row r="106" spans="2:11" s="1" customFormat="1" ht="15" customHeight="1">
      <c r="B106" s="317"/>
      <c r="C106" s="305" t="s">
        <v>55</v>
      </c>
      <c r="D106" s="327"/>
      <c r="E106" s="327"/>
      <c r="F106" s="328" t="s">
        <v>663</v>
      </c>
      <c r="G106" s="305"/>
      <c r="H106" s="305" t="s">
        <v>703</v>
      </c>
      <c r="I106" s="305" t="s">
        <v>665</v>
      </c>
      <c r="J106" s="305">
        <v>20</v>
      </c>
      <c r="K106" s="319"/>
    </row>
    <row r="107" spans="2:11" s="1" customFormat="1" ht="15" customHeight="1">
      <c r="B107" s="317"/>
      <c r="C107" s="305" t="s">
        <v>666</v>
      </c>
      <c r="D107" s="305"/>
      <c r="E107" s="305"/>
      <c r="F107" s="328" t="s">
        <v>663</v>
      </c>
      <c r="G107" s="305"/>
      <c r="H107" s="305" t="s">
        <v>703</v>
      </c>
      <c r="I107" s="305" t="s">
        <v>665</v>
      </c>
      <c r="J107" s="305">
        <v>120</v>
      </c>
      <c r="K107" s="319"/>
    </row>
    <row r="108" spans="2:11" s="1" customFormat="1" ht="15" customHeight="1">
      <c r="B108" s="330"/>
      <c r="C108" s="305" t="s">
        <v>668</v>
      </c>
      <c r="D108" s="305"/>
      <c r="E108" s="305"/>
      <c r="F108" s="328" t="s">
        <v>669</v>
      </c>
      <c r="G108" s="305"/>
      <c r="H108" s="305" t="s">
        <v>703</v>
      </c>
      <c r="I108" s="305" t="s">
        <v>665</v>
      </c>
      <c r="J108" s="305">
        <v>50</v>
      </c>
      <c r="K108" s="319"/>
    </row>
    <row r="109" spans="2:11" s="1" customFormat="1" ht="15" customHeight="1">
      <c r="B109" s="330"/>
      <c r="C109" s="305" t="s">
        <v>671</v>
      </c>
      <c r="D109" s="305"/>
      <c r="E109" s="305"/>
      <c r="F109" s="328" t="s">
        <v>663</v>
      </c>
      <c r="G109" s="305"/>
      <c r="H109" s="305" t="s">
        <v>703</v>
      </c>
      <c r="I109" s="305" t="s">
        <v>673</v>
      </c>
      <c r="J109" s="305"/>
      <c r="K109" s="319"/>
    </row>
    <row r="110" spans="2:11" s="1" customFormat="1" ht="15" customHeight="1">
      <c r="B110" s="330"/>
      <c r="C110" s="305" t="s">
        <v>682</v>
      </c>
      <c r="D110" s="305"/>
      <c r="E110" s="305"/>
      <c r="F110" s="328" t="s">
        <v>669</v>
      </c>
      <c r="G110" s="305"/>
      <c r="H110" s="305" t="s">
        <v>703</v>
      </c>
      <c r="I110" s="305" t="s">
        <v>665</v>
      </c>
      <c r="J110" s="305">
        <v>50</v>
      </c>
      <c r="K110" s="319"/>
    </row>
    <row r="111" spans="2:11" s="1" customFormat="1" ht="15" customHeight="1">
      <c r="B111" s="330"/>
      <c r="C111" s="305" t="s">
        <v>690</v>
      </c>
      <c r="D111" s="305"/>
      <c r="E111" s="305"/>
      <c r="F111" s="328" t="s">
        <v>669</v>
      </c>
      <c r="G111" s="305"/>
      <c r="H111" s="305" t="s">
        <v>703</v>
      </c>
      <c r="I111" s="305" t="s">
        <v>665</v>
      </c>
      <c r="J111" s="305">
        <v>50</v>
      </c>
      <c r="K111" s="319"/>
    </row>
    <row r="112" spans="2:11" s="1" customFormat="1" ht="15" customHeight="1">
      <c r="B112" s="330"/>
      <c r="C112" s="305" t="s">
        <v>688</v>
      </c>
      <c r="D112" s="305"/>
      <c r="E112" s="305"/>
      <c r="F112" s="328" t="s">
        <v>669</v>
      </c>
      <c r="G112" s="305"/>
      <c r="H112" s="305" t="s">
        <v>703</v>
      </c>
      <c r="I112" s="305" t="s">
        <v>665</v>
      </c>
      <c r="J112" s="305">
        <v>50</v>
      </c>
      <c r="K112" s="319"/>
    </row>
    <row r="113" spans="2:11" s="1" customFormat="1" ht="15" customHeight="1">
      <c r="B113" s="330"/>
      <c r="C113" s="305" t="s">
        <v>55</v>
      </c>
      <c r="D113" s="305"/>
      <c r="E113" s="305"/>
      <c r="F113" s="328" t="s">
        <v>663</v>
      </c>
      <c r="G113" s="305"/>
      <c r="H113" s="305" t="s">
        <v>704</v>
      </c>
      <c r="I113" s="305" t="s">
        <v>665</v>
      </c>
      <c r="J113" s="305">
        <v>20</v>
      </c>
      <c r="K113" s="319"/>
    </row>
    <row r="114" spans="2:11" s="1" customFormat="1" ht="15" customHeight="1">
      <c r="B114" s="330"/>
      <c r="C114" s="305" t="s">
        <v>705</v>
      </c>
      <c r="D114" s="305"/>
      <c r="E114" s="305"/>
      <c r="F114" s="328" t="s">
        <v>663</v>
      </c>
      <c r="G114" s="305"/>
      <c r="H114" s="305" t="s">
        <v>706</v>
      </c>
      <c r="I114" s="305" t="s">
        <v>665</v>
      </c>
      <c r="J114" s="305">
        <v>120</v>
      </c>
      <c r="K114" s="319"/>
    </row>
    <row r="115" spans="2:11" s="1" customFormat="1" ht="15" customHeight="1">
      <c r="B115" s="330"/>
      <c r="C115" s="305" t="s">
        <v>40</v>
      </c>
      <c r="D115" s="305"/>
      <c r="E115" s="305"/>
      <c r="F115" s="328" t="s">
        <v>663</v>
      </c>
      <c r="G115" s="305"/>
      <c r="H115" s="305" t="s">
        <v>707</v>
      </c>
      <c r="I115" s="305" t="s">
        <v>698</v>
      </c>
      <c r="J115" s="305"/>
      <c r="K115" s="319"/>
    </row>
    <row r="116" spans="2:11" s="1" customFormat="1" ht="15" customHeight="1">
      <c r="B116" s="330"/>
      <c r="C116" s="305" t="s">
        <v>50</v>
      </c>
      <c r="D116" s="305"/>
      <c r="E116" s="305"/>
      <c r="F116" s="328" t="s">
        <v>663</v>
      </c>
      <c r="G116" s="305"/>
      <c r="H116" s="305" t="s">
        <v>708</v>
      </c>
      <c r="I116" s="305" t="s">
        <v>698</v>
      </c>
      <c r="J116" s="305"/>
      <c r="K116" s="319"/>
    </row>
    <row r="117" spans="2:11" s="1" customFormat="1" ht="15" customHeight="1">
      <c r="B117" s="330"/>
      <c r="C117" s="305" t="s">
        <v>59</v>
      </c>
      <c r="D117" s="305"/>
      <c r="E117" s="305"/>
      <c r="F117" s="328" t="s">
        <v>663</v>
      </c>
      <c r="G117" s="305"/>
      <c r="H117" s="305" t="s">
        <v>709</v>
      </c>
      <c r="I117" s="305" t="s">
        <v>710</v>
      </c>
      <c r="J117" s="305"/>
      <c r="K117" s="319"/>
    </row>
    <row r="118" spans="2:11" s="1" customFormat="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pans="2:11" s="1" customFormat="1" ht="18.75" customHeight="1">
      <c r="B119" s="340"/>
      <c r="C119" s="341"/>
      <c r="D119" s="341"/>
      <c r="E119" s="341"/>
      <c r="F119" s="342"/>
      <c r="G119" s="341"/>
      <c r="H119" s="341"/>
      <c r="I119" s="341"/>
      <c r="J119" s="341"/>
      <c r="K119" s="340"/>
    </row>
    <row r="120" spans="2:11" s="1" customFormat="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s="1" customFormat="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spans="2:11" s="1" customFormat="1" ht="45" customHeight="1">
      <c r="B122" s="346"/>
      <c r="C122" s="296" t="s">
        <v>711</v>
      </c>
      <c r="D122" s="296"/>
      <c r="E122" s="296"/>
      <c r="F122" s="296"/>
      <c r="G122" s="296"/>
      <c r="H122" s="296"/>
      <c r="I122" s="296"/>
      <c r="J122" s="296"/>
      <c r="K122" s="347"/>
    </row>
    <row r="123" spans="2:11" s="1" customFormat="1" ht="17.25" customHeight="1">
      <c r="B123" s="348"/>
      <c r="C123" s="320" t="s">
        <v>657</v>
      </c>
      <c r="D123" s="320"/>
      <c r="E123" s="320"/>
      <c r="F123" s="320" t="s">
        <v>658</v>
      </c>
      <c r="G123" s="321"/>
      <c r="H123" s="320" t="s">
        <v>56</v>
      </c>
      <c r="I123" s="320" t="s">
        <v>59</v>
      </c>
      <c r="J123" s="320" t="s">
        <v>659</v>
      </c>
      <c r="K123" s="349"/>
    </row>
    <row r="124" spans="2:11" s="1" customFormat="1" ht="17.25" customHeight="1">
      <c r="B124" s="348"/>
      <c r="C124" s="322" t="s">
        <v>660</v>
      </c>
      <c r="D124" s="322"/>
      <c r="E124" s="322"/>
      <c r="F124" s="323" t="s">
        <v>661</v>
      </c>
      <c r="G124" s="324"/>
      <c r="H124" s="322"/>
      <c r="I124" s="322"/>
      <c r="J124" s="322" t="s">
        <v>662</v>
      </c>
      <c r="K124" s="349"/>
    </row>
    <row r="125" spans="2:11" s="1" customFormat="1" ht="5.25" customHeight="1">
      <c r="B125" s="350"/>
      <c r="C125" s="325"/>
      <c r="D125" s="325"/>
      <c r="E125" s="325"/>
      <c r="F125" s="325"/>
      <c r="G125" s="351"/>
      <c r="H125" s="325"/>
      <c r="I125" s="325"/>
      <c r="J125" s="325"/>
      <c r="K125" s="352"/>
    </row>
    <row r="126" spans="2:11" s="1" customFormat="1" ht="15" customHeight="1">
      <c r="B126" s="350"/>
      <c r="C126" s="305" t="s">
        <v>666</v>
      </c>
      <c r="D126" s="327"/>
      <c r="E126" s="327"/>
      <c r="F126" s="328" t="s">
        <v>663</v>
      </c>
      <c r="G126" s="305"/>
      <c r="H126" s="305" t="s">
        <v>703</v>
      </c>
      <c r="I126" s="305" t="s">
        <v>665</v>
      </c>
      <c r="J126" s="305">
        <v>120</v>
      </c>
      <c r="K126" s="353"/>
    </row>
    <row r="127" spans="2:11" s="1" customFormat="1" ht="15" customHeight="1">
      <c r="B127" s="350"/>
      <c r="C127" s="305" t="s">
        <v>712</v>
      </c>
      <c r="D127" s="305"/>
      <c r="E127" s="305"/>
      <c r="F127" s="328" t="s">
        <v>663</v>
      </c>
      <c r="G127" s="305"/>
      <c r="H127" s="305" t="s">
        <v>713</v>
      </c>
      <c r="I127" s="305" t="s">
        <v>665</v>
      </c>
      <c r="J127" s="305" t="s">
        <v>714</v>
      </c>
      <c r="K127" s="353"/>
    </row>
    <row r="128" spans="2:11" s="1" customFormat="1" ht="15" customHeight="1">
      <c r="B128" s="350"/>
      <c r="C128" s="305" t="s">
        <v>611</v>
      </c>
      <c r="D128" s="305"/>
      <c r="E128" s="305"/>
      <c r="F128" s="328" t="s">
        <v>663</v>
      </c>
      <c r="G128" s="305"/>
      <c r="H128" s="305" t="s">
        <v>715</v>
      </c>
      <c r="I128" s="305" t="s">
        <v>665</v>
      </c>
      <c r="J128" s="305" t="s">
        <v>714</v>
      </c>
      <c r="K128" s="353"/>
    </row>
    <row r="129" spans="2:11" s="1" customFormat="1" ht="15" customHeight="1">
      <c r="B129" s="350"/>
      <c r="C129" s="305" t="s">
        <v>674</v>
      </c>
      <c r="D129" s="305"/>
      <c r="E129" s="305"/>
      <c r="F129" s="328" t="s">
        <v>669</v>
      </c>
      <c r="G129" s="305"/>
      <c r="H129" s="305" t="s">
        <v>675</v>
      </c>
      <c r="I129" s="305" t="s">
        <v>665</v>
      </c>
      <c r="J129" s="305">
        <v>15</v>
      </c>
      <c r="K129" s="353"/>
    </row>
    <row r="130" spans="2:11" s="1" customFormat="1" ht="15" customHeight="1">
      <c r="B130" s="350"/>
      <c r="C130" s="331" t="s">
        <v>676</v>
      </c>
      <c r="D130" s="331"/>
      <c r="E130" s="331"/>
      <c r="F130" s="332" t="s">
        <v>669</v>
      </c>
      <c r="G130" s="331"/>
      <c r="H130" s="331" t="s">
        <v>677</v>
      </c>
      <c r="I130" s="331" t="s">
        <v>665</v>
      </c>
      <c r="J130" s="331">
        <v>15</v>
      </c>
      <c r="K130" s="353"/>
    </row>
    <row r="131" spans="2:11" s="1" customFormat="1" ht="15" customHeight="1">
      <c r="B131" s="350"/>
      <c r="C131" s="331" t="s">
        <v>678</v>
      </c>
      <c r="D131" s="331"/>
      <c r="E131" s="331"/>
      <c r="F131" s="332" t="s">
        <v>669</v>
      </c>
      <c r="G131" s="331"/>
      <c r="H131" s="331" t="s">
        <v>679</v>
      </c>
      <c r="I131" s="331" t="s">
        <v>665</v>
      </c>
      <c r="J131" s="331">
        <v>20</v>
      </c>
      <c r="K131" s="353"/>
    </row>
    <row r="132" spans="2:11" s="1" customFormat="1" ht="15" customHeight="1">
      <c r="B132" s="350"/>
      <c r="C132" s="331" t="s">
        <v>680</v>
      </c>
      <c r="D132" s="331"/>
      <c r="E132" s="331"/>
      <c r="F132" s="332" t="s">
        <v>669</v>
      </c>
      <c r="G132" s="331"/>
      <c r="H132" s="331" t="s">
        <v>681</v>
      </c>
      <c r="I132" s="331" t="s">
        <v>665</v>
      </c>
      <c r="J132" s="331">
        <v>20</v>
      </c>
      <c r="K132" s="353"/>
    </row>
    <row r="133" spans="2:11" s="1" customFormat="1" ht="15" customHeight="1">
      <c r="B133" s="350"/>
      <c r="C133" s="305" t="s">
        <v>668</v>
      </c>
      <c r="D133" s="305"/>
      <c r="E133" s="305"/>
      <c r="F133" s="328" t="s">
        <v>669</v>
      </c>
      <c r="G133" s="305"/>
      <c r="H133" s="305" t="s">
        <v>703</v>
      </c>
      <c r="I133" s="305" t="s">
        <v>665</v>
      </c>
      <c r="J133" s="305">
        <v>50</v>
      </c>
      <c r="K133" s="353"/>
    </row>
    <row r="134" spans="2:11" s="1" customFormat="1" ht="15" customHeight="1">
      <c r="B134" s="350"/>
      <c r="C134" s="305" t="s">
        <v>682</v>
      </c>
      <c r="D134" s="305"/>
      <c r="E134" s="305"/>
      <c r="F134" s="328" t="s">
        <v>669</v>
      </c>
      <c r="G134" s="305"/>
      <c r="H134" s="305" t="s">
        <v>703</v>
      </c>
      <c r="I134" s="305" t="s">
        <v>665</v>
      </c>
      <c r="J134" s="305">
        <v>50</v>
      </c>
      <c r="K134" s="353"/>
    </row>
    <row r="135" spans="2:11" s="1" customFormat="1" ht="15" customHeight="1">
      <c r="B135" s="350"/>
      <c r="C135" s="305" t="s">
        <v>688</v>
      </c>
      <c r="D135" s="305"/>
      <c r="E135" s="305"/>
      <c r="F135" s="328" t="s">
        <v>669</v>
      </c>
      <c r="G135" s="305"/>
      <c r="H135" s="305" t="s">
        <v>703</v>
      </c>
      <c r="I135" s="305" t="s">
        <v>665</v>
      </c>
      <c r="J135" s="305">
        <v>50</v>
      </c>
      <c r="K135" s="353"/>
    </row>
    <row r="136" spans="2:11" s="1" customFormat="1" ht="15" customHeight="1">
      <c r="B136" s="350"/>
      <c r="C136" s="305" t="s">
        <v>690</v>
      </c>
      <c r="D136" s="305"/>
      <c r="E136" s="305"/>
      <c r="F136" s="328" t="s">
        <v>669</v>
      </c>
      <c r="G136" s="305"/>
      <c r="H136" s="305" t="s">
        <v>703</v>
      </c>
      <c r="I136" s="305" t="s">
        <v>665</v>
      </c>
      <c r="J136" s="305">
        <v>50</v>
      </c>
      <c r="K136" s="353"/>
    </row>
    <row r="137" spans="2:11" s="1" customFormat="1" ht="15" customHeight="1">
      <c r="B137" s="350"/>
      <c r="C137" s="305" t="s">
        <v>691</v>
      </c>
      <c r="D137" s="305"/>
      <c r="E137" s="305"/>
      <c r="F137" s="328" t="s">
        <v>669</v>
      </c>
      <c r="G137" s="305"/>
      <c r="H137" s="305" t="s">
        <v>716</v>
      </c>
      <c r="I137" s="305" t="s">
        <v>665</v>
      </c>
      <c r="J137" s="305">
        <v>255</v>
      </c>
      <c r="K137" s="353"/>
    </row>
    <row r="138" spans="2:11" s="1" customFormat="1" ht="15" customHeight="1">
      <c r="B138" s="350"/>
      <c r="C138" s="305" t="s">
        <v>693</v>
      </c>
      <c r="D138" s="305"/>
      <c r="E138" s="305"/>
      <c r="F138" s="328" t="s">
        <v>663</v>
      </c>
      <c r="G138" s="305"/>
      <c r="H138" s="305" t="s">
        <v>717</v>
      </c>
      <c r="I138" s="305" t="s">
        <v>695</v>
      </c>
      <c r="J138" s="305"/>
      <c r="K138" s="353"/>
    </row>
    <row r="139" spans="2:11" s="1" customFormat="1" ht="15" customHeight="1">
      <c r="B139" s="350"/>
      <c r="C139" s="305" t="s">
        <v>696</v>
      </c>
      <c r="D139" s="305"/>
      <c r="E139" s="305"/>
      <c r="F139" s="328" t="s">
        <v>663</v>
      </c>
      <c r="G139" s="305"/>
      <c r="H139" s="305" t="s">
        <v>718</v>
      </c>
      <c r="I139" s="305" t="s">
        <v>698</v>
      </c>
      <c r="J139" s="305"/>
      <c r="K139" s="353"/>
    </row>
    <row r="140" spans="2:11" s="1" customFormat="1" ht="15" customHeight="1">
      <c r="B140" s="350"/>
      <c r="C140" s="305" t="s">
        <v>699</v>
      </c>
      <c r="D140" s="305"/>
      <c r="E140" s="305"/>
      <c r="F140" s="328" t="s">
        <v>663</v>
      </c>
      <c r="G140" s="305"/>
      <c r="H140" s="305" t="s">
        <v>699</v>
      </c>
      <c r="I140" s="305" t="s">
        <v>698</v>
      </c>
      <c r="J140" s="305"/>
      <c r="K140" s="353"/>
    </row>
    <row r="141" spans="2:11" s="1" customFormat="1" ht="15" customHeight="1">
      <c r="B141" s="350"/>
      <c r="C141" s="305" t="s">
        <v>40</v>
      </c>
      <c r="D141" s="305"/>
      <c r="E141" s="305"/>
      <c r="F141" s="328" t="s">
        <v>663</v>
      </c>
      <c r="G141" s="305"/>
      <c r="H141" s="305" t="s">
        <v>719</v>
      </c>
      <c r="I141" s="305" t="s">
        <v>698</v>
      </c>
      <c r="J141" s="305"/>
      <c r="K141" s="353"/>
    </row>
    <row r="142" spans="2:11" s="1" customFormat="1" ht="15" customHeight="1">
      <c r="B142" s="350"/>
      <c r="C142" s="305" t="s">
        <v>720</v>
      </c>
      <c r="D142" s="305"/>
      <c r="E142" s="305"/>
      <c r="F142" s="328" t="s">
        <v>663</v>
      </c>
      <c r="G142" s="305"/>
      <c r="H142" s="305" t="s">
        <v>721</v>
      </c>
      <c r="I142" s="305" t="s">
        <v>698</v>
      </c>
      <c r="J142" s="305"/>
      <c r="K142" s="353"/>
    </row>
    <row r="143" spans="2:11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pans="2:11" s="1" customFormat="1" ht="18.75" customHeight="1">
      <c r="B144" s="341"/>
      <c r="C144" s="341"/>
      <c r="D144" s="341"/>
      <c r="E144" s="341"/>
      <c r="F144" s="342"/>
      <c r="G144" s="341"/>
      <c r="H144" s="341"/>
      <c r="I144" s="341"/>
      <c r="J144" s="341"/>
      <c r="K144" s="341"/>
    </row>
    <row r="145" spans="2:11" s="1" customFormat="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s="1" customFormat="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s="1" customFormat="1" ht="45" customHeight="1">
      <c r="B147" s="317"/>
      <c r="C147" s="318" t="s">
        <v>722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s="1" customFormat="1" ht="17.25" customHeight="1">
      <c r="B148" s="317"/>
      <c r="C148" s="320" t="s">
        <v>657</v>
      </c>
      <c r="D148" s="320"/>
      <c r="E148" s="320"/>
      <c r="F148" s="320" t="s">
        <v>658</v>
      </c>
      <c r="G148" s="321"/>
      <c r="H148" s="320" t="s">
        <v>56</v>
      </c>
      <c r="I148" s="320" t="s">
        <v>59</v>
      </c>
      <c r="J148" s="320" t="s">
        <v>659</v>
      </c>
      <c r="K148" s="319"/>
    </row>
    <row r="149" spans="2:11" s="1" customFormat="1" ht="17.25" customHeight="1">
      <c r="B149" s="317"/>
      <c r="C149" s="322" t="s">
        <v>660</v>
      </c>
      <c r="D149" s="322"/>
      <c r="E149" s="322"/>
      <c r="F149" s="323" t="s">
        <v>661</v>
      </c>
      <c r="G149" s="324"/>
      <c r="H149" s="322"/>
      <c r="I149" s="322"/>
      <c r="J149" s="322" t="s">
        <v>662</v>
      </c>
      <c r="K149" s="319"/>
    </row>
    <row r="150" spans="2:11" s="1" customFormat="1" ht="5.25" customHeight="1">
      <c r="B150" s="330"/>
      <c r="C150" s="325"/>
      <c r="D150" s="325"/>
      <c r="E150" s="325"/>
      <c r="F150" s="325"/>
      <c r="G150" s="326"/>
      <c r="H150" s="325"/>
      <c r="I150" s="325"/>
      <c r="J150" s="325"/>
      <c r="K150" s="353"/>
    </row>
    <row r="151" spans="2:11" s="1" customFormat="1" ht="15" customHeight="1">
      <c r="B151" s="330"/>
      <c r="C151" s="357" t="s">
        <v>666</v>
      </c>
      <c r="D151" s="305"/>
      <c r="E151" s="305"/>
      <c r="F151" s="358" t="s">
        <v>663</v>
      </c>
      <c r="G151" s="305"/>
      <c r="H151" s="357" t="s">
        <v>703</v>
      </c>
      <c r="I151" s="357" t="s">
        <v>665</v>
      </c>
      <c r="J151" s="357">
        <v>120</v>
      </c>
      <c r="K151" s="353"/>
    </row>
    <row r="152" spans="2:11" s="1" customFormat="1" ht="15" customHeight="1">
      <c r="B152" s="330"/>
      <c r="C152" s="357" t="s">
        <v>712</v>
      </c>
      <c r="D152" s="305"/>
      <c r="E152" s="305"/>
      <c r="F152" s="358" t="s">
        <v>663</v>
      </c>
      <c r="G152" s="305"/>
      <c r="H152" s="357" t="s">
        <v>723</v>
      </c>
      <c r="I152" s="357" t="s">
        <v>665</v>
      </c>
      <c r="J152" s="357" t="s">
        <v>714</v>
      </c>
      <c r="K152" s="353"/>
    </row>
    <row r="153" spans="2:11" s="1" customFormat="1" ht="15" customHeight="1">
      <c r="B153" s="330"/>
      <c r="C153" s="357" t="s">
        <v>611</v>
      </c>
      <c r="D153" s="305"/>
      <c r="E153" s="305"/>
      <c r="F153" s="358" t="s">
        <v>663</v>
      </c>
      <c r="G153" s="305"/>
      <c r="H153" s="357" t="s">
        <v>724</v>
      </c>
      <c r="I153" s="357" t="s">
        <v>665</v>
      </c>
      <c r="J153" s="357" t="s">
        <v>714</v>
      </c>
      <c r="K153" s="353"/>
    </row>
    <row r="154" spans="2:11" s="1" customFormat="1" ht="15" customHeight="1">
      <c r="B154" s="330"/>
      <c r="C154" s="357" t="s">
        <v>668</v>
      </c>
      <c r="D154" s="305"/>
      <c r="E154" s="305"/>
      <c r="F154" s="358" t="s">
        <v>669</v>
      </c>
      <c r="G154" s="305"/>
      <c r="H154" s="357" t="s">
        <v>703</v>
      </c>
      <c r="I154" s="357" t="s">
        <v>665</v>
      </c>
      <c r="J154" s="357">
        <v>50</v>
      </c>
      <c r="K154" s="353"/>
    </row>
    <row r="155" spans="2:11" s="1" customFormat="1" ht="15" customHeight="1">
      <c r="B155" s="330"/>
      <c r="C155" s="357" t="s">
        <v>671</v>
      </c>
      <c r="D155" s="305"/>
      <c r="E155" s="305"/>
      <c r="F155" s="358" t="s">
        <v>663</v>
      </c>
      <c r="G155" s="305"/>
      <c r="H155" s="357" t="s">
        <v>703</v>
      </c>
      <c r="I155" s="357" t="s">
        <v>673</v>
      </c>
      <c r="J155" s="357"/>
      <c r="K155" s="353"/>
    </row>
    <row r="156" spans="2:11" s="1" customFormat="1" ht="15" customHeight="1">
      <c r="B156" s="330"/>
      <c r="C156" s="357" t="s">
        <v>682</v>
      </c>
      <c r="D156" s="305"/>
      <c r="E156" s="305"/>
      <c r="F156" s="358" t="s">
        <v>669</v>
      </c>
      <c r="G156" s="305"/>
      <c r="H156" s="357" t="s">
        <v>703</v>
      </c>
      <c r="I156" s="357" t="s">
        <v>665</v>
      </c>
      <c r="J156" s="357">
        <v>50</v>
      </c>
      <c r="K156" s="353"/>
    </row>
    <row r="157" spans="2:11" s="1" customFormat="1" ht="15" customHeight="1">
      <c r="B157" s="330"/>
      <c r="C157" s="357" t="s">
        <v>690</v>
      </c>
      <c r="D157" s="305"/>
      <c r="E157" s="305"/>
      <c r="F157" s="358" t="s">
        <v>669</v>
      </c>
      <c r="G157" s="305"/>
      <c r="H157" s="357" t="s">
        <v>703</v>
      </c>
      <c r="I157" s="357" t="s">
        <v>665</v>
      </c>
      <c r="J157" s="357">
        <v>50</v>
      </c>
      <c r="K157" s="353"/>
    </row>
    <row r="158" spans="2:11" s="1" customFormat="1" ht="15" customHeight="1">
      <c r="B158" s="330"/>
      <c r="C158" s="357" t="s">
        <v>688</v>
      </c>
      <c r="D158" s="305"/>
      <c r="E158" s="305"/>
      <c r="F158" s="358" t="s">
        <v>669</v>
      </c>
      <c r="G158" s="305"/>
      <c r="H158" s="357" t="s">
        <v>703</v>
      </c>
      <c r="I158" s="357" t="s">
        <v>665</v>
      </c>
      <c r="J158" s="357">
        <v>50</v>
      </c>
      <c r="K158" s="353"/>
    </row>
    <row r="159" spans="2:11" s="1" customFormat="1" ht="15" customHeight="1">
      <c r="B159" s="330"/>
      <c r="C159" s="357" t="s">
        <v>98</v>
      </c>
      <c r="D159" s="305"/>
      <c r="E159" s="305"/>
      <c r="F159" s="358" t="s">
        <v>663</v>
      </c>
      <c r="G159" s="305"/>
      <c r="H159" s="357" t="s">
        <v>725</v>
      </c>
      <c r="I159" s="357" t="s">
        <v>665</v>
      </c>
      <c r="J159" s="357" t="s">
        <v>726</v>
      </c>
      <c r="K159" s="353"/>
    </row>
    <row r="160" spans="2:11" s="1" customFormat="1" ht="15" customHeight="1">
      <c r="B160" s="330"/>
      <c r="C160" s="357" t="s">
        <v>727</v>
      </c>
      <c r="D160" s="305"/>
      <c r="E160" s="305"/>
      <c r="F160" s="358" t="s">
        <v>663</v>
      </c>
      <c r="G160" s="305"/>
      <c r="H160" s="357" t="s">
        <v>728</v>
      </c>
      <c r="I160" s="357" t="s">
        <v>698</v>
      </c>
      <c r="J160" s="357"/>
      <c r="K160" s="353"/>
    </row>
    <row r="161" spans="2:11" s="1" customFormat="1" ht="15" customHeight="1">
      <c r="B161" s="359"/>
      <c r="C161" s="339"/>
      <c r="D161" s="339"/>
      <c r="E161" s="339"/>
      <c r="F161" s="339"/>
      <c r="G161" s="339"/>
      <c r="H161" s="339"/>
      <c r="I161" s="339"/>
      <c r="J161" s="339"/>
      <c r="K161" s="360"/>
    </row>
    <row r="162" spans="2:11" s="1" customFormat="1" ht="18.75" customHeight="1">
      <c r="B162" s="341"/>
      <c r="C162" s="351"/>
      <c r="D162" s="351"/>
      <c r="E162" s="351"/>
      <c r="F162" s="361"/>
      <c r="G162" s="351"/>
      <c r="H162" s="351"/>
      <c r="I162" s="351"/>
      <c r="J162" s="351"/>
      <c r="K162" s="341"/>
    </row>
    <row r="163" spans="2:11" s="1" customFormat="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s="1" customFormat="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s="1" customFormat="1" ht="45" customHeight="1">
      <c r="B165" s="295"/>
      <c r="C165" s="296" t="s">
        <v>729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s="1" customFormat="1" ht="17.25" customHeight="1">
      <c r="B166" s="295"/>
      <c r="C166" s="320" t="s">
        <v>657</v>
      </c>
      <c r="D166" s="320"/>
      <c r="E166" s="320"/>
      <c r="F166" s="320" t="s">
        <v>658</v>
      </c>
      <c r="G166" s="362"/>
      <c r="H166" s="363" t="s">
        <v>56</v>
      </c>
      <c r="I166" s="363" t="s">
        <v>59</v>
      </c>
      <c r="J166" s="320" t="s">
        <v>659</v>
      </c>
      <c r="K166" s="297"/>
    </row>
    <row r="167" spans="2:11" s="1" customFormat="1" ht="17.25" customHeight="1">
      <c r="B167" s="298"/>
      <c r="C167" s="322" t="s">
        <v>660</v>
      </c>
      <c r="D167" s="322"/>
      <c r="E167" s="322"/>
      <c r="F167" s="323" t="s">
        <v>661</v>
      </c>
      <c r="G167" s="364"/>
      <c r="H167" s="365"/>
      <c r="I167" s="365"/>
      <c r="J167" s="322" t="s">
        <v>662</v>
      </c>
      <c r="K167" s="300"/>
    </row>
    <row r="168" spans="2:11" s="1" customFormat="1" ht="5.25" customHeight="1">
      <c r="B168" s="330"/>
      <c r="C168" s="325"/>
      <c r="D168" s="325"/>
      <c r="E168" s="325"/>
      <c r="F168" s="325"/>
      <c r="G168" s="326"/>
      <c r="H168" s="325"/>
      <c r="I168" s="325"/>
      <c r="J168" s="325"/>
      <c r="K168" s="353"/>
    </row>
    <row r="169" spans="2:11" s="1" customFormat="1" ht="15" customHeight="1">
      <c r="B169" s="330"/>
      <c r="C169" s="305" t="s">
        <v>666</v>
      </c>
      <c r="D169" s="305"/>
      <c r="E169" s="305"/>
      <c r="F169" s="328" t="s">
        <v>663</v>
      </c>
      <c r="G169" s="305"/>
      <c r="H169" s="305" t="s">
        <v>703</v>
      </c>
      <c r="I169" s="305" t="s">
        <v>665</v>
      </c>
      <c r="J169" s="305">
        <v>120</v>
      </c>
      <c r="K169" s="353"/>
    </row>
    <row r="170" spans="2:11" s="1" customFormat="1" ht="15" customHeight="1">
      <c r="B170" s="330"/>
      <c r="C170" s="305" t="s">
        <v>712</v>
      </c>
      <c r="D170" s="305"/>
      <c r="E170" s="305"/>
      <c r="F170" s="328" t="s">
        <v>663</v>
      </c>
      <c r="G170" s="305"/>
      <c r="H170" s="305" t="s">
        <v>713</v>
      </c>
      <c r="I170" s="305" t="s">
        <v>665</v>
      </c>
      <c r="J170" s="305" t="s">
        <v>714</v>
      </c>
      <c r="K170" s="353"/>
    </row>
    <row r="171" spans="2:11" s="1" customFormat="1" ht="15" customHeight="1">
      <c r="B171" s="330"/>
      <c r="C171" s="305" t="s">
        <v>611</v>
      </c>
      <c r="D171" s="305"/>
      <c r="E171" s="305"/>
      <c r="F171" s="328" t="s">
        <v>663</v>
      </c>
      <c r="G171" s="305"/>
      <c r="H171" s="305" t="s">
        <v>730</v>
      </c>
      <c r="I171" s="305" t="s">
        <v>665</v>
      </c>
      <c r="J171" s="305" t="s">
        <v>714</v>
      </c>
      <c r="K171" s="353"/>
    </row>
    <row r="172" spans="2:11" s="1" customFormat="1" ht="15" customHeight="1">
      <c r="B172" s="330"/>
      <c r="C172" s="305" t="s">
        <v>668</v>
      </c>
      <c r="D172" s="305"/>
      <c r="E172" s="305"/>
      <c r="F172" s="328" t="s">
        <v>669</v>
      </c>
      <c r="G172" s="305"/>
      <c r="H172" s="305" t="s">
        <v>730</v>
      </c>
      <c r="I172" s="305" t="s">
        <v>665</v>
      </c>
      <c r="J172" s="305">
        <v>50</v>
      </c>
      <c r="K172" s="353"/>
    </row>
    <row r="173" spans="2:11" s="1" customFormat="1" ht="15" customHeight="1">
      <c r="B173" s="330"/>
      <c r="C173" s="305" t="s">
        <v>671</v>
      </c>
      <c r="D173" s="305"/>
      <c r="E173" s="305"/>
      <c r="F173" s="328" t="s">
        <v>663</v>
      </c>
      <c r="G173" s="305"/>
      <c r="H173" s="305" t="s">
        <v>730</v>
      </c>
      <c r="I173" s="305" t="s">
        <v>673</v>
      </c>
      <c r="J173" s="305"/>
      <c r="K173" s="353"/>
    </row>
    <row r="174" spans="2:11" s="1" customFormat="1" ht="15" customHeight="1">
      <c r="B174" s="330"/>
      <c r="C174" s="305" t="s">
        <v>682</v>
      </c>
      <c r="D174" s="305"/>
      <c r="E174" s="305"/>
      <c r="F174" s="328" t="s">
        <v>669</v>
      </c>
      <c r="G174" s="305"/>
      <c r="H174" s="305" t="s">
        <v>730</v>
      </c>
      <c r="I174" s="305" t="s">
        <v>665</v>
      </c>
      <c r="J174" s="305">
        <v>50</v>
      </c>
      <c r="K174" s="353"/>
    </row>
    <row r="175" spans="2:11" s="1" customFormat="1" ht="15" customHeight="1">
      <c r="B175" s="330"/>
      <c r="C175" s="305" t="s">
        <v>690</v>
      </c>
      <c r="D175" s="305"/>
      <c r="E175" s="305"/>
      <c r="F175" s="328" t="s">
        <v>669</v>
      </c>
      <c r="G175" s="305"/>
      <c r="H175" s="305" t="s">
        <v>730</v>
      </c>
      <c r="I175" s="305" t="s">
        <v>665</v>
      </c>
      <c r="J175" s="305">
        <v>50</v>
      </c>
      <c r="K175" s="353"/>
    </row>
    <row r="176" spans="2:11" s="1" customFormat="1" ht="15" customHeight="1">
      <c r="B176" s="330"/>
      <c r="C176" s="305" t="s">
        <v>688</v>
      </c>
      <c r="D176" s="305"/>
      <c r="E176" s="305"/>
      <c r="F176" s="328" t="s">
        <v>669</v>
      </c>
      <c r="G176" s="305"/>
      <c r="H176" s="305" t="s">
        <v>730</v>
      </c>
      <c r="I176" s="305" t="s">
        <v>665</v>
      </c>
      <c r="J176" s="305">
        <v>50</v>
      </c>
      <c r="K176" s="353"/>
    </row>
    <row r="177" spans="2:11" s="1" customFormat="1" ht="15" customHeight="1">
      <c r="B177" s="330"/>
      <c r="C177" s="305" t="s">
        <v>107</v>
      </c>
      <c r="D177" s="305"/>
      <c r="E177" s="305"/>
      <c r="F177" s="328" t="s">
        <v>663</v>
      </c>
      <c r="G177" s="305"/>
      <c r="H177" s="305" t="s">
        <v>731</v>
      </c>
      <c r="I177" s="305" t="s">
        <v>732</v>
      </c>
      <c r="J177" s="305"/>
      <c r="K177" s="353"/>
    </row>
    <row r="178" spans="2:11" s="1" customFormat="1" ht="15" customHeight="1">
      <c r="B178" s="330"/>
      <c r="C178" s="305" t="s">
        <v>59</v>
      </c>
      <c r="D178" s="305"/>
      <c r="E178" s="305"/>
      <c r="F178" s="328" t="s">
        <v>663</v>
      </c>
      <c r="G178" s="305"/>
      <c r="H178" s="305" t="s">
        <v>733</v>
      </c>
      <c r="I178" s="305" t="s">
        <v>734</v>
      </c>
      <c r="J178" s="305">
        <v>1</v>
      </c>
      <c r="K178" s="353"/>
    </row>
    <row r="179" spans="2:11" s="1" customFormat="1" ht="15" customHeight="1">
      <c r="B179" s="330"/>
      <c r="C179" s="305" t="s">
        <v>55</v>
      </c>
      <c r="D179" s="305"/>
      <c r="E179" s="305"/>
      <c r="F179" s="328" t="s">
        <v>663</v>
      </c>
      <c r="G179" s="305"/>
      <c r="H179" s="305" t="s">
        <v>735</v>
      </c>
      <c r="I179" s="305" t="s">
        <v>665</v>
      </c>
      <c r="J179" s="305">
        <v>20</v>
      </c>
      <c r="K179" s="353"/>
    </row>
    <row r="180" spans="2:11" s="1" customFormat="1" ht="15" customHeight="1">
      <c r="B180" s="330"/>
      <c r="C180" s="305" t="s">
        <v>56</v>
      </c>
      <c r="D180" s="305"/>
      <c r="E180" s="305"/>
      <c r="F180" s="328" t="s">
        <v>663</v>
      </c>
      <c r="G180" s="305"/>
      <c r="H180" s="305" t="s">
        <v>736</v>
      </c>
      <c r="I180" s="305" t="s">
        <v>665</v>
      </c>
      <c r="J180" s="305">
        <v>255</v>
      </c>
      <c r="K180" s="353"/>
    </row>
    <row r="181" spans="2:11" s="1" customFormat="1" ht="15" customHeight="1">
      <c r="B181" s="330"/>
      <c r="C181" s="305" t="s">
        <v>108</v>
      </c>
      <c r="D181" s="305"/>
      <c r="E181" s="305"/>
      <c r="F181" s="328" t="s">
        <v>663</v>
      </c>
      <c r="G181" s="305"/>
      <c r="H181" s="305" t="s">
        <v>627</v>
      </c>
      <c r="I181" s="305" t="s">
        <v>665</v>
      </c>
      <c r="J181" s="305">
        <v>10</v>
      </c>
      <c r="K181" s="353"/>
    </row>
    <row r="182" spans="2:11" s="1" customFormat="1" ht="15" customHeight="1">
      <c r="B182" s="330"/>
      <c r="C182" s="305" t="s">
        <v>109</v>
      </c>
      <c r="D182" s="305"/>
      <c r="E182" s="305"/>
      <c r="F182" s="328" t="s">
        <v>663</v>
      </c>
      <c r="G182" s="305"/>
      <c r="H182" s="305" t="s">
        <v>737</v>
      </c>
      <c r="I182" s="305" t="s">
        <v>698</v>
      </c>
      <c r="J182" s="305"/>
      <c r="K182" s="353"/>
    </row>
    <row r="183" spans="2:11" s="1" customFormat="1" ht="15" customHeight="1">
      <c r="B183" s="330"/>
      <c r="C183" s="305" t="s">
        <v>738</v>
      </c>
      <c r="D183" s="305"/>
      <c r="E183" s="305"/>
      <c r="F183" s="328" t="s">
        <v>663</v>
      </c>
      <c r="G183" s="305"/>
      <c r="H183" s="305" t="s">
        <v>739</v>
      </c>
      <c r="I183" s="305" t="s">
        <v>698</v>
      </c>
      <c r="J183" s="305"/>
      <c r="K183" s="353"/>
    </row>
    <row r="184" spans="2:11" s="1" customFormat="1" ht="15" customHeight="1">
      <c r="B184" s="330"/>
      <c r="C184" s="305" t="s">
        <v>727</v>
      </c>
      <c r="D184" s="305"/>
      <c r="E184" s="305"/>
      <c r="F184" s="328" t="s">
        <v>663</v>
      </c>
      <c r="G184" s="305"/>
      <c r="H184" s="305" t="s">
        <v>740</v>
      </c>
      <c r="I184" s="305" t="s">
        <v>698</v>
      </c>
      <c r="J184" s="305"/>
      <c r="K184" s="353"/>
    </row>
    <row r="185" spans="2:11" s="1" customFormat="1" ht="15" customHeight="1">
      <c r="B185" s="330"/>
      <c r="C185" s="305" t="s">
        <v>111</v>
      </c>
      <c r="D185" s="305"/>
      <c r="E185" s="305"/>
      <c r="F185" s="328" t="s">
        <v>669</v>
      </c>
      <c r="G185" s="305"/>
      <c r="H185" s="305" t="s">
        <v>741</v>
      </c>
      <c r="I185" s="305" t="s">
        <v>665</v>
      </c>
      <c r="J185" s="305">
        <v>50</v>
      </c>
      <c r="K185" s="353"/>
    </row>
    <row r="186" spans="2:11" s="1" customFormat="1" ht="15" customHeight="1">
      <c r="B186" s="330"/>
      <c r="C186" s="305" t="s">
        <v>742</v>
      </c>
      <c r="D186" s="305"/>
      <c r="E186" s="305"/>
      <c r="F186" s="328" t="s">
        <v>669</v>
      </c>
      <c r="G186" s="305"/>
      <c r="H186" s="305" t="s">
        <v>743</v>
      </c>
      <c r="I186" s="305" t="s">
        <v>744</v>
      </c>
      <c r="J186" s="305"/>
      <c r="K186" s="353"/>
    </row>
    <row r="187" spans="2:11" s="1" customFormat="1" ht="15" customHeight="1">
      <c r="B187" s="330"/>
      <c r="C187" s="305" t="s">
        <v>745</v>
      </c>
      <c r="D187" s="305"/>
      <c r="E187" s="305"/>
      <c r="F187" s="328" t="s">
        <v>669</v>
      </c>
      <c r="G187" s="305"/>
      <c r="H187" s="305" t="s">
        <v>746</v>
      </c>
      <c r="I187" s="305" t="s">
        <v>744</v>
      </c>
      <c r="J187" s="305"/>
      <c r="K187" s="353"/>
    </row>
    <row r="188" spans="2:11" s="1" customFormat="1" ht="15" customHeight="1">
      <c r="B188" s="330"/>
      <c r="C188" s="305" t="s">
        <v>747</v>
      </c>
      <c r="D188" s="305"/>
      <c r="E188" s="305"/>
      <c r="F188" s="328" t="s">
        <v>669</v>
      </c>
      <c r="G188" s="305"/>
      <c r="H188" s="305" t="s">
        <v>748</v>
      </c>
      <c r="I188" s="305" t="s">
        <v>744</v>
      </c>
      <c r="J188" s="305"/>
      <c r="K188" s="353"/>
    </row>
    <row r="189" spans="2:11" s="1" customFormat="1" ht="15" customHeight="1">
      <c r="B189" s="330"/>
      <c r="C189" s="366" t="s">
        <v>749</v>
      </c>
      <c r="D189" s="305"/>
      <c r="E189" s="305"/>
      <c r="F189" s="328" t="s">
        <v>669</v>
      </c>
      <c r="G189" s="305"/>
      <c r="H189" s="305" t="s">
        <v>750</v>
      </c>
      <c r="I189" s="305" t="s">
        <v>751</v>
      </c>
      <c r="J189" s="367" t="s">
        <v>752</v>
      </c>
      <c r="K189" s="353"/>
    </row>
    <row r="190" spans="2:11" s="18" customFormat="1" ht="15" customHeight="1">
      <c r="B190" s="368"/>
      <c r="C190" s="369" t="s">
        <v>753</v>
      </c>
      <c r="D190" s="370"/>
      <c r="E190" s="370"/>
      <c r="F190" s="371" t="s">
        <v>669</v>
      </c>
      <c r="G190" s="370"/>
      <c r="H190" s="370" t="s">
        <v>754</v>
      </c>
      <c r="I190" s="370" t="s">
        <v>751</v>
      </c>
      <c r="J190" s="372" t="s">
        <v>752</v>
      </c>
      <c r="K190" s="373"/>
    </row>
    <row r="191" spans="2:11" s="1" customFormat="1" ht="15" customHeight="1">
      <c r="B191" s="330"/>
      <c r="C191" s="366" t="s">
        <v>44</v>
      </c>
      <c r="D191" s="305"/>
      <c r="E191" s="305"/>
      <c r="F191" s="328" t="s">
        <v>663</v>
      </c>
      <c r="G191" s="305"/>
      <c r="H191" s="302" t="s">
        <v>755</v>
      </c>
      <c r="I191" s="305" t="s">
        <v>756</v>
      </c>
      <c r="J191" s="305"/>
      <c r="K191" s="353"/>
    </row>
    <row r="192" spans="2:11" s="1" customFormat="1" ht="15" customHeight="1">
      <c r="B192" s="330"/>
      <c r="C192" s="366" t="s">
        <v>757</v>
      </c>
      <c r="D192" s="305"/>
      <c r="E192" s="305"/>
      <c r="F192" s="328" t="s">
        <v>663</v>
      </c>
      <c r="G192" s="305"/>
      <c r="H192" s="305" t="s">
        <v>758</v>
      </c>
      <c r="I192" s="305" t="s">
        <v>698</v>
      </c>
      <c r="J192" s="305"/>
      <c r="K192" s="353"/>
    </row>
    <row r="193" spans="2:11" s="1" customFormat="1" ht="15" customHeight="1">
      <c r="B193" s="330"/>
      <c r="C193" s="366" t="s">
        <v>759</v>
      </c>
      <c r="D193" s="305"/>
      <c r="E193" s="305"/>
      <c r="F193" s="328" t="s">
        <v>663</v>
      </c>
      <c r="G193" s="305"/>
      <c r="H193" s="305" t="s">
        <v>760</v>
      </c>
      <c r="I193" s="305" t="s">
        <v>698</v>
      </c>
      <c r="J193" s="305"/>
      <c r="K193" s="353"/>
    </row>
    <row r="194" spans="2:11" s="1" customFormat="1" ht="15" customHeight="1">
      <c r="B194" s="330"/>
      <c r="C194" s="366" t="s">
        <v>761</v>
      </c>
      <c r="D194" s="305"/>
      <c r="E194" s="305"/>
      <c r="F194" s="328" t="s">
        <v>669</v>
      </c>
      <c r="G194" s="305"/>
      <c r="H194" s="305" t="s">
        <v>762</v>
      </c>
      <c r="I194" s="305" t="s">
        <v>698</v>
      </c>
      <c r="J194" s="305"/>
      <c r="K194" s="353"/>
    </row>
    <row r="195" spans="2:11" s="1" customFormat="1" ht="15" customHeight="1">
      <c r="B195" s="359"/>
      <c r="C195" s="374"/>
      <c r="D195" s="339"/>
      <c r="E195" s="339"/>
      <c r="F195" s="339"/>
      <c r="G195" s="339"/>
      <c r="H195" s="339"/>
      <c r="I195" s="339"/>
      <c r="J195" s="339"/>
      <c r="K195" s="360"/>
    </row>
    <row r="196" spans="2:11" s="1" customFormat="1" ht="18.75" customHeight="1">
      <c r="B196" s="341"/>
      <c r="C196" s="351"/>
      <c r="D196" s="351"/>
      <c r="E196" s="351"/>
      <c r="F196" s="361"/>
      <c r="G196" s="351"/>
      <c r="H196" s="351"/>
      <c r="I196" s="351"/>
      <c r="J196" s="351"/>
      <c r="K196" s="341"/>
    </row>
    <row r="197" spans="2:11" s="1" customFormat="1" ht="18.75" customHeight="1">
      <c r="B197" s="341"/>
      <c r="C197" s="351"/>
      <c r="D197" s="351"/>
      <c r="E197" s="351"/>
      <c r="F197" s="361"/>
      <c r="G197" s="351"/>
      <c r="H197" s="351"/>
      <c r="I197" s="351"/>
      <c r="J197" s="351"/>
      <c r="K197" s="341"/>
    </row>
    <row r="198" spans="2:11" s="1" customFormat="1" ht="18.75" customHeight="1"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</row>
    <row r="199" spans="2:11" s="1" customFormat="1" ht="13.5">
      <c r="B199" s="292"/>
      <c r="C199" s="293"/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1">
      <c r="B200" s="295"/>
      <c r="C200" s="296" t="s">
        <v>763</v>
      </c>
      <c r="D200" s="296"/>
      <c r="E200" s="296"/>
      <c r="F200" s="296"/>
      <c r="G200" s="296"/>
      <c r="H200" s="296"/>
      <c r="I200" s="296"/>
      <c r="J200" s="296"/>
      <c r="K200" s="297"/>
    </row>
    <row r="201" spans="2:11" s="1" customFormat="1" ht="25.5" customHeight="1">
      <c r="B201" s="295"/>
      <c r="C201" s="375" t="s">
        <v>764</v>
      </c>
      <c r="D201" s="375"/>
      <c r="E201" s="375"/>
      <c r="F201" s="375" t="s">
        <v>765</v>
      </c>
      <c r="G201" s="376"/>
      <c r="H201" s="375" t="s">
        <v>766</v>
      </c>
      <c r="I201" s="375"/>
      <c r="J201" s="375"/>
      <c r="K201" s="297"/>
    </row>
    <row r="202" spans="2:11" s="1" customFormat="1" ht="5.25" customHeight="1">
      <c r="B202" s="330"/>
      <c r="C202" s="325"/>
      <c r="D202" s="325"/>
      <c r="E202" s="325"/>
      <c r="F202" s="325"/>
      <c r="G202" s="351"/>
      <c r="H202" s="325"/>
      <c r="I202" s="325"/>
      <c r="J202" s="325"/>
      <c r="K202" s="353"/>
    </row>
    <row r="203" spans="2:11" s="1" customFormat="1" ht="15" customHeight="1">
      <c r="B203" s="330"/>
      <c r="C203" s="305" t="s">
        <v>756</v>
      </c>
      <c r="D203" s="305"/>
      <c r="E203" s="305"/>
      <c r="F203" s="328" t="s">
        <v>45</v>
      </c>
      <c r="G203" s="305"/>
      <c r="H203" s="305" t="s">
        <v>767</v>
      </c>
      <c r="I203" s="305"/>
      <c r="J203" s="305"/>
      <c r="K203" s="353"/>
    </row>
    <row r="204" spans="2:11" s="1" customFormat="1" ht="15" customHeight="1">
      <c r="B204" s="330"/>
      <c r="C204" s="305"/>
      <c r="D204" s="305"/>
      <c r="E204" s="305"/>
      <c r="F204" s="328" t="s">
        <v>46</v>
      </c>
      <c r="G204" s="305"/>
      <c r="H204" s="305" t="s">
        <v>768</v>
      </c>
      <c r="I204" s="305"/>
      <c r="J204" s="305"/>
      <c r="K204" s="353"/>
    </row>
    <row r="205" spans="2:11" s="1" customFormat="1" ht="15" customHeight="1">
      <c r="B205" s="330"/>
      <c r="C205" s="305"/>
      <c r="D205" s="305"/>
      <c r="E205" s="305"/>
      <c r="F205" s="328" t="s">
        <v>49</v>
      </c>
      <c r="G205" s="305"/>
      <c r="H205" s="305" t="s">
        <v>769</v>
      </c>
      <c r="I205" s="305"/>
      <c r="J205" s="305"/>
      <c r="K205" s="353"/>
    </row>
    <row r="206" spans="2:11" s="1" customFormat="1" ht="15" customHeight="1">
      <c r="B206" s="330"/>
      <c r="C206" s="305"/>
      <c r="D206" s="305"/>
      <c r="E206" s="305"/>
      <c r="F206" s="328" t="s">
        <v>47</v>
      </c>
      <c r="G206" s="305"/>
      <c r="H206" s="305" t="s">
        <v>770</v>
      </c>
      <c r="I206" s="305"/>
      <c r="J206" s="305"/>
      <c r="K206" s="353"/>
    </row>
    <row r="207" spans="2:11" s="1" customFormat="1" ht="15" customHeight="1">
      <c r="B207" s="330"/>
      <c r="C207" s="305"/>
      <c r="D207" s="305"/>
      <c r="E207" s="305"/>
      <c r="F207" s="328" t="s">
        <v>48</v>
      </c>
      <c r="G207" s="305"/>
      <c r="H207" s="305" t="s">
        <v>771</v>
      </c>
      <c r="I207" s="305"/>
      <c r="J207" s="305"/>
      <c r="K207" s="353"/>
    </row>
    <row r="208" spans="2:11" s="1" customFormat="1" ht="15" customHeight="1">
      <c r="B208" s="330"/>
      <c r="C208" s="305"/>
      <c r="D208" s="305"/>
      <c r="E208" s="305"/>
      <c r="F208" s="328"/>
      <c r="G208" s="305"/>
      <c r="H208" s="305"/>
      <c r="I208" s="305"/>
      <c r="J208" s="305"/>
      <c r="K208" s="353"/>
    </row>
    <row r="209" spans="2:11" s="1" customFormat="1" ht="15" customHeight="1">
      <c r="B209" s="330"/>
      <c r="C209" s="305" t="s">
        <v>710</v>
      </c>
      <c r="D209" s="305"/>
      <c r="E209" s="305"/>
      <c r="F209" s="328" t="s">
        <v>81</v>
      </c>
      <c r="G209" s="305"/>
      <c r="H209" s="305" t="s">
        <v>772</v>
      </c>
      <c r="I209" s="305"/>
      <c r="J209" s="305"/>
      <c r="K209" s="353"/>
    </row>
    <row r="210" spans="2:11" s="1" customFormat="1" ht="15" customHeight="1">
      <c r="B210" s="330"/>
      <c r="C210" s="305"/>
      <c r="D210" s="305"/>
      <c r="E210" s="305"/>
      <c r="F210" s="328" t="s">
        <v>605</v>
      </c>
      <c r="G210" s="305"/>
      <c r="H210" s="305" t="s">
        <v>606</v>
      </c>
      <c r="I210" s="305"/>
      <c r="J210" s="305"/>
      <c r="K210" s="353"/>
    </row>
    <row r="211" spans="2:11" s="1" customFormat="1" ht="15" customHeight="1">
      <c r="B211" s="330"/>
      <c r="C211" s="305"/>
      <c r="D211" s="305"/>
      <c r="E211" s="305"/>
      <c r="F211" s="328" t="s">
        <v>603</v>
      </c>
      <c r="G211" s="305"/>
      <c r="H211" s="305" t="s">
        <v>773</v>
      </c>
      <c r="I211" s="305"/>
      <c r="J211" s="305"/>
      <c r="K211" s="353"/>
    </row>
    <row r="212" spans="2:11" s="1" customFormat="1" ht="15" customHeight="1">
      <c r="B212" s="377"/>
      <c r="C212" s="305"/>
      <c r="D212" s="305"/>
      <c r="E212" s="305"/>
      <c r="F212" s="328" t="s">
        <v>607</v>
      </c>
      <c r="G212" s="366"/>
      <c r="H212" s="357" t="s">
        <v>608</v>
      </c>
      <c r="I212" s="357"/>
      <c r="J212" s="357"/>
      <c r="K212" s="378"/>
    </row>
    <row r="213" spans="2:11" s="1" customFormat="1" ht="15" customHeight="1">
      <c r="B213" s="377"/>
      <c r="C213" s="305"/>
      <c r="D213" s="305"/>
      <c r="E213" s="305"/>
      <c r="F213" s="328" t="s">
        <v>609</v>
      </c>
      <c r="G213" s="366"/>
      <c r="H213" s="357" t="s">
        <v>587</v>
      </c>
      <c r="I213" s="357"/>
      <c r="J213" s="357"/>
      <c r="K213" s="378"/>
    </row>
    <row r="214" spans="2:11" s="1" customFormat="1" ht="15" customHeight="1">
      <c r="B214" s="377"/>
      <c r="C214" s="305"/>
      <c r="D214" s="305"/>
      <c r="E214" s="305"/>
      <c r="F214" s="328"/>
      <c r="G214" s="366"/>
      <c r="H214" s="357"/>
      <c r="I214" s="357"/>
      <c r="J214" s="357"/>
      <c r="K214" s="378"/>
    </row>
    <row r="215" spans="2:11" s="1" customFormat="1" ht="15" customHeight="1">
      <c r="B215" s="377"/>
      <c r="C215" s="305" t="s">
        <v>734</v>
      </c>
      <c r="D215" s="305"/>
      <c r="E215" s="305"/>
      <c r="F215" s="328">
        <v>1</v>
      </c>
      <c r="G215" s="366"/>
      <c r="H215" s="357" t="s">
        <v>774</v>
      </c>
      <c r="I215" s="357"/>
      <c r="J215" s="357"/>
      <c r="K215" s="378"/>
    </row>
    <row r="216" spans="2:11" s="1" customFormat="1" ht="15" customHeight="1">
      <c r="B216" s="377"/>
      <c r="C216" s="305"/>
      <c r="D216" s="305"/>
      <c r="E216" s="305"/>
      <c r="F216" s="328">
        <v>2</v>
      </c>
      <c r="G216" s="366"/>
      <c r="H216" s="357" t="s">
        <v>775</v>
      </c>
      <c r="I216" s="357"/>
      <c r="J216" s="357"/>
      <c r="K216" s="378"/>
    </row>
    <row r="217" spans="2:11" s="1" customFormat="1" ht="15" customHeight="1">
      <c r="B217" s="377"/>
      <c r="C217" s="305"/>
      <c r="D217" s="305"/>
      <c r="E217" s="305"/>
      <c r="F217" s="328">
        <v>3</v>
      </c>
      <c r="G217" s="366"/>
      <c r="H217" s="357" t="s">
        <v>776</v>
      </c>
      <c r="I217" s="357"/>
      <c r="J217" s="357"/>
      <c r="K217" s="378"/>
    </row>
    <row r="218" spans="2:11" s="1" customFormat="1" ht="15" customHeight="1">
      <c r="B218" s="377"/>
      <c r="C218" s="305"/>
      <c r="D218" s="305"/>
      <c r="E218" s="305"/>
      <c r="F218" s="328">
        <v>4</v>
      </c>
      <c r="G218" s="366"/>
      <c r="H218" s="357" t="s">
        <v>777</v>
      </c>
      <c r="I218" s="357"/>
      <c r="J218" s="357"/>
      <c r="K218" s="378"/>
    </row>
    <row r="219" spans="2:11" s="1" customFormat="1" ht="12.75" customHeight="1">
      <c r="B219" s="379"/>
      <c r="C219" s="380"/>
      <c r="D219" s="380"/>
      <c r="E219" s="380"/>
      <c r="F219" s="380"/>
      <c r="G219" s="380"/>
      <c r="H219" s="380"/>
      <c r="I219" s="380"/>
      <c r="J219" s="380"/>
      <c r="K219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Home-PC\Home</dc:creator>
  <cp:keywords/>
  <dc:description/>
  <cp:lastModifiedBy>Home-PC\Home</cp:lastModifiedBy>
  <dcterms:created xsi:type="dcterms:W3CDTF">2024-04-11T06:28:36Z</dcterms:created>
  <dcterms:modified xsi:type="dcterms:W3CDTF">2024-04-11T06:28:47Z</dcterms:modified>
  <cp:category/>
  <cp:version/>
  <cp:contentType/>
  <cp:contentStatus/>
</cp:coreProperties>
</file>