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bl\Documents\_TS Tu\_2024\Cyklostezka\Od Vojtíškové\"/>
    </mc:Choice>
  </mc:AlternateContent>
  <bookViews>
    <workbookView xWindow="720" yWindow="0" windowWidth="28080" windowHeight="12420"/>
  </bookViews>
  <sheets>
    <sheet name="Rekapitulace stavby" sheetId="1" r:id="rId1"/>
    <sheet name="SO01 - Propojka Horská - ..." sheetId="2" r:id="rId2"/>
    <sheet name="SO02 - Úsek nábřeží Václa..." sheetId="3" r:id="rId3"/>
    <sheet name="Pokyny pro vyplnění" sheetId="4" r:id="rId4"/>
  </sheets>
  <definedNames>
    <definedName name="_xlnm._FilterDatabase" localSheetId="1" hidden="1">'SO01 - Propojka Horská - ...'!$C$82:$K$98</definedName>
    <definedName name="_xlnm._FilterDatabase" localSheetId="2" hidden="1">'SO02 - Úsek nábřeží Václa...'!$C$86:$K$158</definedName>
    <definedName name="_xlnm.Print_Titles" localSheetId="0">'Rekapitulace stavby'!$52:$52</definedName>
    <definedName name="_xlnm.Print_Titles" localSheetId="1">'SO01 - Propojka Horská - ...'!$82:$82</definedName>
    <definedName name="_xlnm.Print_Titles" localSheetId="2">'SO02 - Úsek nábřeží Václa...'!$86:$86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'SO01 - Propojka Horská - ...'!$C$4:$J$39,'SO01 - Propojka Horská - ...'!$C$45:$J$64,'SO01 - Propojka Horská - ...'!$C$70:$K$98</definedName>
    <definedName name="_xlnm.Print_Area" localSheetId="2">'SO02 - Úsek nábřeží Václa...'!$C$4:$J$39,'SO02 - Úsek nábřeží Václa...'!$C$45:$J$68,'SO02 - Úsek nábřeží Václa...'!$C$74:$K$158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T113" i="3"/>
  <c r="R114" i="3"/>
  <c r="R113" i="3"/>
  <c r="P114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J84" i="3"/>
  <c r="J83" i="3"/>
  <c r="F83" i="3"/>
  <c r="F81" i="3"/>
  <c r="E79" i="3"/>
  <c r="J55" i="3"/>
  <c r="J54" i="3"/>
  <c r="F54" i="3"/>
  <c r="F52" i="3"/>
  <c r="E50" i="3"/>
  <c r="J18" i="3"/>
  <c r="E18" i="3"/>
  <c r="F55" i="3" s="1"/>
  <c r="J17" i="3"/>
  <c r="J12" i="3"/>
  <c r="J81" i="3" s="1"/>
  <c r="E7" i="3"/>
  <c r="E48" i="3"/>
  <c r="J37" i="2"/>
  <c r="J36" i="2"/>
  <c r="AY55" i="1"/>
  <c r="J35" i="2"/>
  <c r="AX55" i="1"/>
  <c r="BI97" i="2"/>
  <c r="BH97" i="2"/>
  <c r="BG97" i="2"/>
  <c r="BF97" i="2"/>
  <c r="T97" i="2"/>
  <c r="T96" i="2" s="1"/>
  <c r="R97" i="2"/>
  <c r="R96" i="2" s="1"/>
  <c r="P97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80" i="2" s="1"/>
  <c r="J17" i="2"/>
  <c r="J12" i="2"/>
  <c r="J52" i="2" s="1"/>
  <c r="E7" i="2"/>
  <c r="E73" i="2"/>
  <c r="L50" i="1"/>
  <c r="AM50" i="1"/>
  <c r="AM49" i="1"/>
  <c r="L49" i="1"/>
  <c r="AM47" i="1"/>
  <c r="L47" i="1"/>
  <c r="L45" i="1"/>
  <c r="L44" i="1"/>
  <c r="BK94" i="3"/>
  <c r="J104" i="3"/>
  <c r="BK149" i="3"/>
  <c r="J89" i="2"/>
  <c r="J117" i="3"/>
  <c r="J87" i="2"/>
  <c r="BK129" i="3"/>
  <c r="BK86" i="2"/>
  <c r="J126" i="3"/>
  <c r="J133" i="3"/>
  <c r="BK142" i="3"/>
  <c r="J142" i="3"/>
  <c r="J129" i="3"/>
  <c r="BK126" i="3"/>
  <c r="BK94" i="2"/>
  <c r="BK92" i="3"/>
  <c r="J136" i="3"/>
  <c r="BK102" i="3"/>
  <c r="J122" i="3"/>
  <c r="J112" i="3"/>
  <c r="BK144" i="3"/>
  <c r="AS54" i="1"/>
  <c r="J155" i="3"/>
  <c r="BK133" i="3"/>
  <c r="J144" i="3"/>
  <c r="J97" i="3"/>
  <c r="BK120" i="3"/>
  <c r="BK155" i="3"/>
  <c r="J118" i="3"/>
  <c r="J106" i="3"/>
  <c r="J149" i="3"/>
  <c r="BK114" i="3"/>
  <c r="BK96" i="3"/>
  <c r="BK140" i="3"/>
  <c r="BK112" i="3"/>
  <c r="BK92" i="2"/>
  <c r="BK138" i="3"/>
  <c r="J114" i="3"/>
  <c r="BK117" i="3"/>
  <c r="BK146" i="3"/>
  <c r="BK100" i="3"/>
  <c r="J120" i="3"/>
  <c r="J131" i="3"/>
  <c r="BK87" i="2"/>
  <c r="BK104" i="3"/>
  <c r="BK136" i="3"/>
  <c r="J96" i="3"/>
  <c r="BK97" i="3"/>
  <c r="J140" i="3"/>
  <c r="J100" i="3"/>
  <c r="BK109" i="3"/>
  <c r="BK90" i="3"/>
  <c r="J97" i="2"/>
  <c r="BK118" i="3"/>
  <c r="J92" i="2"/>
  <c r="J94" i="2"/>
  <c r="BK131" i="3"/>
  <c r="BK106" i="3"/>
  <c r="J157" i="3"/>
  <c r="J124" i="3"/>
  <c r="BK124" i="3"/>
  <c r="J151" i="3"/>
  <c r="J146" i="3"/>
  <c r="BK153" i="3"/>
  <c r="BK97" i="2"/>
  <c r="BK122" i="3"/>
  <c r="J109" i="3"/>
  <c r="BK151" i="3"/>
  <c r="J92" i="3"/>
  <c r="BK157" i="3"/>
  <c r="J102" i="3"/>
  <c r="J153" i="3"/>
  <c r="J90" i="3"/>
  <c r="J138" i="3"/>
  <c r="J86" i="2"/>
  <c r="BK89" i="2"/>
  <c r="BK111" i="3"/>
  <c r="J111" i="3"/>
  <c r="J94" i="3"/>
  <c r="T85" i="2" l="1"/>
  <c r="R91" i="2"/>
  <c r="R85" i="2"/>
  <c r="R89" i="3"/>
  <c r="BK91" i="2"/>
  <c r="J91" i="2"/>
  <c r="J62" i="2" s="1"/>
  <c r="BK116" i="3"/>
  <c r="J116" i="3"/>
  <c r="J64" i="3"/>
  <c r="T91" i="2"/>
  <c r="P89" i="3"/>
  <c r="P119" i="3"/>
  <c r="P91" i="2"/>
  <c r="T89" i="3"/>
  <c r="P135" i="3"/>
  <c r="P99" i="3"/>
  <c r="T119" i="3"/>
  <c r="BK148" i="3"/>
  <c r="J148" i="3"/>
  <c r="J67" i="3"/>
  <c r="BK99" i="3"/>
  <c r="J99" i="3"/>
  <c r="J62" i="3"/>
  <c r="P116" i="3"/>
  <c r="T116" i="3"/>
  <c r="BK135" i="3"/>
  <c r="J135" i="3" s="1"/>
  <c r="J66" i="3" s="1"/>
  <c r="P148" i="3"/>
  <c r="BK85" i="2"/>
  <c r="BK89" i="3"/>
  <c r="J89" i="3"/>
  <c r="J61" i="3"/>
  <c r="T99" i="3"/>
  <c r="R116" i="3"/>
  <c r="R119" i="3"/>
  <c r="R135" i="3"/>
  <c r="R148" i="3"/>
  <c r="P85" i="2"/>
  <c r="P84" i="2"/>
  <c r="P83" i="2"/>
  <c r="AU55" i="1" s="1"/>
  <c r="R99" i="3"/>
  <c r="BK119" i="3"/>
  <c r="J119" i="3"/>
  <c r="J65" i="3"/>
  <c r="T135" i="3"/>
  <c r="T148" i="3"/>
  <c r="BK96" i="2"/>
  <c r="J96" i="2"/>
  <c r="J63" i="2" s="1"/>
  <c r="BK113" i="3"/>
  <c r="J113" i="3"/>
  <c r="J63" i="3" s="1"/>
  <c r="BE136" i="3"/>
  <c r="J52" i="3"/>
  <c r="F84" i="3"/>
  <c r="BE100" i="3"/>
  <c r="BE109" i="3"/>
  <c r="BE122" i="3"/>
  <c r="BE155" i="3"/>
  <c r="BE126" i="3"/>
  <c r="BE144" i="3"/>
  <c r="E77" i="3"/>
  <c r="BE90" i="3"/>
  <c r="BE117" i="3"/>
  <c r="BE157" i="3"/>
  <c r="BE97" i="3"/>
  <c r="BE131" i="3"/>
  <c r="BE94" i="3"/>
  <c r="BE106" i="3"/>
  <c r="BE114" i="3"/>
  <c r="BE129" i="3"/>
  <c r="BE146" i="3"/>
  <c r="BE96" i="3"/>
  <c r="BE153" i="3"/>
  <c r="BE112" i="3"/>
  <c r="BE124" i="3"/>
  <c r="BE133" i="3"/>
  <c r="BE138" i="3"/>
  <c r="BE149" i="3"/>
  <c r="J85" i="2"/>
  <c r="J61" i="2"/>
  <c r="BE102" i="3"/>
  <c r="BE118" i="3"/>
  <c r="BE140" i="3"/>
  <c r="BE92" i="3"/>
  <c r="BE104" i="3"/>
  <c r="BE111" i="3"/>
  <c r="BE120" i="3"/>
  <c r="BE142" i="3"/>
  <c r="BE151" i="3"/>
  <c r="BE86" i="2"/>
  <c r="BE87" i="2"/>
  <c r="BE89" i="2"/>
  <c r="J77" i="2"/>
  <c r="BE97" i="2"/>
  <c r="E48" i="2"/>
  <c r="F55" i="2"/>
  <c r="BE92" i="2"/>
  <c r="BE94" i="2"/>
  <c r="F37" i="3"/>
  <c r="BD56" i="1"/>
  <c r="J34" i="3"/>
  <c r="AW56" i="1" s="1"/>
  <c r="F36" i="3"/>
  <c r="BC56" i="1"/>
  <c r="J34" i="2"/>
  <c r="AW55" i="1"/>
  <c r="F34" i="2"/>
  <c r="BA55" i="1" s="1"/>
  <c r="F34" i="3"/>
  <c r="BA56" i="1"/>
  <c r="F37" i="2"/>
  <c r="BD55" i="1"/>
  <c r="F35" i="3"/>
  <c r="BB56" i="1"/>
  <c r="F35" i="2"/>
  <c r="BB55" i="1"/>
  <c r="F36" i="2"/>
  <c r="BC55" i="1"/>
  <c r="T88" i="3" l="1"/>
  <c r="T87" i="3"/>
  <c r="P88" i="3"/>
  <c r="P87" i="3" s="1"/>
  <c r="AU56" i="1" s="1"/>
  <c r="AU54" i="1" s="1"/>
  <c r="BK84" i="2"/>
  <c r="BK83" i="2"/>
  <c r="J83" i="2"/>
  <c r="J59" i="2"/>
  <c r="R88" i="3"/>
  <c r="R87" i="3" s="1"/>
  <c r="R84" i="2"/>
  <c r="R83" i="2" s="1"/>
  <c r="T84" i="2"/>
  <c r="T83" i="2"/>
  <c r="BK88" i="3"/>
  <c r="J88" i="3"/>
  <c r="J60" i="3" s="1"/>
  <c r="BC54" i="1"/>
  <c r="W32" i="1" s="1"/>
  <c r="BD54" i="1"/>
  <c r="W33" i="1" s="1"/>
  <c r="F33" i="3"/>
  <c r="AZ56" i="1" s="1"/>
  <c r="BA54" i="1"/>
  <c r="AW54" i="1"/>
  <c r="AK30" i="1" s="1"/>
  <c r="J33" i="3"/>
  <c r="AV56" i="1" s="1"/>
  <c r="AT56" i="1" s="1"/>
  <c r="BB54" i="1"/>
  <c r="AX54" i="1"/>
  <c r="J33" i="2"/>
  <c r="AV55" i="1" s="1"/>
  <c r="AT55" i="1" s="1"/>
  <c r="F33" i="2"/>
  <c r="AZ55" i="1"/>
  <c r="J84" i="2" l="1"/>
  <c r="J60" i="2"/>
  <c r="BK87" i="3"/>
  <c r="J87" i="3"/>
  <c r="J59" i="3"/>
  <c r="J30" i="2"/>
  <c r="AG55" i="1"/>
  <c r="W31" i="1"/>
  <c r="AY54" i="1"/>
  <c r="W30" i="1"/>
  <c r="AZ54" i="1"/>
  <c r="W29" i="1"/>
  <c r="J39" i="2" l="1"/>
  <c r="AN55" i="1"/>
  <c r="J30" i="3"/>
  <c r="AG56" i="1"/>
  <c r="AG54" i="1"/>
  <c r="AK26" i="1"/>
  <c r="AV54" i="1"/>
  <c r="AK29" i="1"/>
  <c r="AK35" i="1" s="1"/>
  <c r="J39" i="3" l="1"/>
  <c r="AN56" i="1"/>
  <c r="AT54" i="1"/>
  <c r="AN54" i="1"/>
</calcChain>
</file>

<file path=xl/sharedStrings.xml><?xml version="1.0" encoding="utf-8"?>
<sst xmlns="http://schemas.openxmlformats.org/spreadsheetml/2006/main" count="1646" uniqueCount="497">
  <si>
    <t>Export Komplet</t>
  </si>
  <si>
    <t>VZ</t>
  </si>
  <si>
    <t>2.0</t>
  </si>
  <si>
    <t>ZAMOK</t>
  </si>
  <si>
    <t>False</t>
  </si>
  <si>
    <t>{52294b68-2f6f-4645-9044-882e1762b896}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</si>
  <si>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</si>
  <si>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</si>
  <si>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</si>
  <si>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</si>
  <si>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</si>
  <si>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</si>
  <si>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</si>
  <si>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</si>
  <si>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Rozvoj_20240717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</si>
  <si>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</si>
  <si>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</si>
  <si>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Trutnov - oprava nábřežní stezky pro pěší a cyklisty úseky Nábřežní a nábřeží Václava Havla</t>
  </si>
  <si>
    <t>KSO:</t>
  </si>
  <si>
    <t/>
  </si>
  <si>
    <t>CC-CZ:</t>
  </si>
  <si>
    <t>Místo:</t>
  </si>
  <si>
    <t>Trutnov</t>
  </si>
  <si>
    <t>Datum:</t>
  </si>
  <si>
    <t>Zadavatel:</t>
  </si>
  <si>
    <t>IČ:</t>
  </si>
  <si>
    <t>Technické služby Trutnov s.r.o., Šikmá 371,Trutnov</t>
  </si>
  <si>
    <t>DIČ:</t>
  </si>
  <si>
    <t>Uchazeč:</t>
  </si>
  <si>
    <t>Vyplň údaj</t>
  </si>
  <si>
    <t>Projektant:</t>
  </si>
  <si>
    <t>Ing. David Pauzar, Srpnová 171, 541 01 Trutnov</t>
  </si>
  <si>
    <t>True</t>
  </si>
  <si>
    <t>Zpracovatel:</t>
  </si>
  <si>
    <t xml:space="preserve">Technické služby Trutnov s.r.o.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</si>
  <si>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</si>
  <si>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</si>
  <si>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</si>
  <si>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</si>
  <si>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</si>
  <si>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</si>
  <si>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</si>
  <si>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</si>
  <si>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</si>
  <si>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</si>
  <si>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</si>
  <si>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</si>
  <si>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</si>
  <si>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</si>
  <si>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</si>
  <si>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</si>
  <si>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</si>
  <si>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</si>
  <si>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</si>
  <si>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</si>
  <si>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</si>
  <si>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</si>
  <si>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</si>
  <si>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</si>
  <si>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</si>
  <si>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</si>
  <si>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</si>
  <si>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</si>
  <si>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</si>
  <si>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</si>
  <si>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</si>
  <si>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</si>
  <si>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</si>
  <si>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</si>
  <si>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</si>
  <si>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</si>
  <si>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</si>
  <si>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</si>
  <si>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</si>
  <si>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</si>
  <si>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</si>
  <si>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</si>
  <si>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Propojka Horská - V Alejce</t>
  </si>
  <si>
    <t>STA</t>
  </si>
  <si>
    <t>1</t>
  </si>
  <si>
    <t>{f23fdb29-436e-49ae-aa7e-bdf1004ad2e7}</t>
  </si>
  <si>
    <t>2</t>
  </si>
  <si>
    <t>SO02</t>
  </si>
  <si>
    <t>Úsek nábřeží Václava Havla - Nad Jezem k Novodvorskému mostu</t>
  </si>
  <si>
    <t>{ce402dee-5703-4a33-a1e5-079261706e1b}</t>
  </si>
  <si>
    <t>KRYCÍ LIST SOUPISU PRACÍ</t>
  </si>
  <si>
    <t>Objekt:</t>
  </si>
  <si>
    <t>SO01 - Propojka Horská - V Alejce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</si>
  <si>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</si>
  <si>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</si>
  <si>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</si>
  <si>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</si>
  <si>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</si>
  <si>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</si>
  <si>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</si>
  <si>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</si>
  <si>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</si>
  <si>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</si>
  <si>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</si>
  <si>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</si>
  <si>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</si>
  <si>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</si>
  <si>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</si>
  <si>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</si>
  <si>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</si>
  <si>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</si>
  <si>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</si>
  <si>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</si>
  <si>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</si>
  <si>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</si>
  <si>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</si>
  <si>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</si>
  <si>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</si>
  <si>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</si>
  <si>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113154558R</t>
  </si>
  <si>
    <t>Frézování živičného podkladu nebo krytu s naložením hmot na dopravní prostředek plochy přes 2 000 do 10 000 m2 tloušťky vrstvy 100 mm</t>
  </si>
  <si>
    <t>m2</t>
  </si>
  <si>
    <t>4</t>
  </si>
  <si>
    <t>-773000762</t>
  </si>
  <si>
    <t>5</t>
  </si>
  <si>
    <t>181451131</t>
  </si>
  <si>
    <t>Založení trávníku na půdě předem připravené plochy přes 1000 m2 výsevem včetně utažení parkového v rovině nebo na svahu do 1:5</t>
  </si>
  <si>
    <t>CS ÚRS 2024 02</t>
  </si>
  <si>
    <t>546099338</t>
  </si>
  <si>
    <t>Online PSC</t>
  </si>
  <si>
    <t>https://podminky.urs.cz/item/CS_URS_2024_02/181451131</t>
  </si>
  <si>
    <t>6</t>
  </si>
  <si>
    <t>M</t>
  </si>
  <si>
    <t>00572410</t>
  </si>
  <si>
    <t>osivo směs travní parková</t>
  </si>
  <si>
    <t>kg</t>
  </si>
  <si>
    <t>8</t>
  </si>
  <si>
    <t>-1434574320</t>
  </si>
  <si>
    <t>VV</t>
  </si>
  <si>
    <t>15*0,02 'Přepočtené koeficientem množství</t>
  </si>
  <si>
    <t>Komunikace pozemní</t>
  </si>
  <si>
    <t>573231108</t>
  </si>
  <si>
    <t>Postřik spojovací PS bez posypu kamenivem ze silniční emulze, v množství 0,50 kg/m2</t>
  </si>
  <si>
    <t>685582838</t>
  </si>
  <si>
    <t>https://podminky.urs.cz/item/CS_URS_2024_02/573231108</t>
  </si>
  <si>
    <t>3</t>
  </si>
  <si>
    <t>577133111</t>
  </si>
  <si>
    <t>Asfaltový beton vrstva obrusná ACO 8 (ABJ) s rozprostřením a se zhutněním z nemodifikovaného asfaltu v pruhu šířky do 3 m, po zhutnění tl. 40 mm</t>
  </si>
  <si>
    <t>-2108105871</t>
  </si>
  <si>
    <t>https://podminky.urs.cz/item/CS_URS_2024_02/577133111</t>
  </si>
  <si>
    <t>9</t>
  </si>
  <si>
    <t>Ostatní konstrukce a práce, bourání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</si>
  <si>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</si>
  <si>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</si>
  <si>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353763963</t>
  </si>
  <si>
    <t>https://podminky.urs.cz/item/CS_URS_2024_02/938909311</t>
  </si>
  <si>
    <t>SO02 - Úsek nábřeží Václava Havla - Nad Jezem k Novodvorskému mostu</t>
  </si>
  <si>
    <t xml:space="preserve">    6 - Úpravy povrchů, podlahy a osazování výplní</t>
  </si>
  <si>
    <t xml:space="preserve">    8 - Trubní vedení</t>
  </si>
  <si>
    <t xml:space="preserve">    997 - Přesun sutě</t>
  </si>
  <si>
    <t xml:space="preserve">    998 - Přesun hmot</t>
  </si>
  <si>
    <t>113106183</t>
  </si>
  <si>
    <t>Rozebrání dlažeb vozovek a ploch s přemístěním hmot na skládku na vzdálenost do 3 m nebo s naložením na dopravní prostředek, s jakoukoliv výplní spár strojně plochy jednotlivě do 50 m2 z velkých kostek s ložem z kameniva</t>
  </si>
  <si>
    <t>998608814</t>
  </si>
  <si>
    <t>https://podminky.urs.cz/item/CS_URS_2024_02/113106183</t>
  </si>
  <si>
    <t>113107152</t>
  </si>
  <si>
    <t>Odstranění podkladů nebo krytů strojně plochy jednotlivě přes 50 m2 do 200 m2 s přemístěním hmot na skládku na vzdálenost do 20 m nebo s naložením na dopravní prostředek z kameniva těženého, o tl. vrstvy přes 100 do 200 mm</t>
  </si>
  <si>
    <t>-1233508195</t>
  </si>
  <si>
    <t>https://podminky.urs.cz/item/CS_URS_2024_02/113107152</t>
  </si>
  <si>
    <t>113107183</t>
  </si>
  <si>
    <t>Odstranění podkladů nebo krytů strojně plochy jednotlivě přes 50 m2 do 200 m2 s přemístěním hmot na skládku na vzdálenost do 20 m nebo s naložením na dopravní prostředek živičných, o tl. vrstvy přes 100 do 150 mm</t>
  </si>
  <si>
    <t>344428415</t>
  </si>
  <si>
    <t>https://podminky.urs.cz/item/CS_URS_2024_02/113107183</t>
  </si>
  <si>
    <t>113154552R</t>
  </si>
  <si>
    <t>Frézování živičného podkladu nebo krytu s naložením hmot na dopravní prostředek plochy přes 2 000 do 10 000 m2 tloušťky vrstvy 40 mm</t>
  </si>
  <si>
    <t>1606345361</t>
  </si>
  <si>
    <t>113154558</t>
  </si>
  <si>
    <t>-386505304</t>
  </si>
  <si>
    <t>https://podminky.urs.cz/item/CS_URS_2024_02/113154558</t>
  </si>
  <si>
    <t>569941131</t>
  </si>
  <si>
    <t>Zpevnění krajnic nebo komunikací pro pěší s rozprostřením a zhutněním, po zhutnění asfaltovým recyklátem tl. 110 mm</t>
  </si>
  <si>
    <t>492421182</t>
  </si>
  <si>
    <t>https://podminky.urs.cz/item/CS_URS_2024_02/569941131</t>
  </si>
  <si>
    <t>875909114</t>
  </si>
  <si>
    <t>10</t>
  </si>
  <si>
    <t>33335772</t>
  </si>
  <si>
    <t>11</t>
  </si>
  <si>
    <t>591141111</t>
  </si>
  <si>
    <t>Kladení dlažby z kostek s provedením lože do tl. 50 mm, s vyplněním spár, s dvojím beraněním a se smetením přebytečného materiálu na krajnici velkých z kamene, do lože z cementové malty</t>
  </si>
  <si>
    <t>-2072667384</t>
  </si>
  <si>
    <t>https://podminky.urs.cz/item/CS_URS_2024_02/591141111</t>
  </si>
  <si>
    <t>P</t>
  </si>
  <si>
    <t>Poznámka k položce:_x000D_
dvojlinka</t>
  </si>
  <si>
    <t>596211122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</si>
  <si>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přes 100 do 300 m2</t>
  </si>
  <si>
    <t>-528596023</t>
  </si>
  <si>
    <t>https://podminky.urs.cz/item/CS_URS_2024_02/596211122</t>
  </si>
  <si>
    <t>13</t>
  </si>
  <si>
    <t>RMAT0001</t>
  </si>
  <si>
    <t>Kostička 6 NATURO luminoso</t>
  </si>
  <si>
    <t>-10306042</t>
  </si>
  <si>
    <t>14</t>
  </si>
  <si>
    <t>RMAT0002</t>
  </si>
  <si>
    <t>Zámková dlažba KLASIKO pro nevidomé - 6cm - antracit</t>
  </si>
  <si>
    <t>280222353</t>
  </si>
  <si>
    <t>Úpravy povrchů, podlahy a osazování výplní</t>
  </si>
  <si>
    <t>15</t>
  </si>
  <si>
    <t>915241111</t>
  </si>
  <si>
    <t>Bezpečnostní barevný povrch vozovek červený pro podklad asfaltový</t>
  </si>
  <si>
    <t>1305967956</t>
  </si>
  <si>
    <t>https://podminky.urs.cz/item/CS_URS_2024_02/915241111</t>
  </si>
  <si>
    <t>Trubní vedení</t>
  </si>
  <si>
    <t>16</t>
  </si>
  <si>
    <t>894411121-01</t>
  </si>
  <si>
    <t>019 - Dešťová vpusť - kompletní oprava</t>
  </si>
  <si>
    <t>kus</t>
  </si>
  <si>
    <t>1042709488</t>
  </si>
  <si>
    <t>17</t>
  </si>
  <si>
    <t>55241040</t>
  </si>
  <si>
    <t>mříž litinová 600/40T, 420x620 D400</t>
  </si>
  <si>
    <t>-357779414</t>
  </si>
  <si>
    <t>18</t>
  </si>
  <si>
    <t>913121111</t>
  </si>
  <si>
    <t>Montáž a demontáž dočasných dopravních značek kompletních značek vč. podstavce a sloupku základních</t>
  </si>
  <si>
    <t>499245782</t>
  </si>
  <si>
    <t>https://podminky.urs.cz/item/CS_URS_2024_02/913121111</t>
  </si>
  <si>
    <t>19</t>
  </si>
  <si>
    <t>913121211</t>
  </si>
  <si>
    <t>Montáž a demontáž dočasných dopravních značek Příplatek za první a každý další den použití dočasných dopravních značek k ceně 12-1111</t>
  </si>
  <si>
    <t>26472654</t>
  </si>
  <si>
    <t>https://podminky.urs.cz/item/CS_URS_2024_02/913121211</t>
  </si>
  <si>
    <t>20</t>
  </si>
  <si>
    <t>915131111</t>
  </si>
  <si>
    <t>Vodorovné dopravní značení stříkané barvou přechody pro chodce, šipky, symboly bílé základní</t>
  </si>
  <si>
    <t>-1913220111</t>
  </si>
  <si>
    <t>https://podminky.urs.cz/item/CS_URS_2024_02/915131111</t>
  </si>
  <si>
    <t>916241213</t>
  </si>
  <si>
    <t>Osazení obrubníku kamenného se zřízením lože, s vyplněním a zatřením spár cementovou maltou stojatého s boční opěrou z betonu prostého, do lože z betonu prostého</t>
  </si>
  <si>
    <t>m</t>
  </si>
  <si>
    <t>473288471</t>
  </si>
  <si>
    <t>https://podminky.urs.cz/item/CS_URS_2024_02/916241213</t>
  </si>
  <si>
    <t>Poznámka k položce:_x000D_
oprava obrub 20%</t>
  </si>
  <si>
    <t>22</t>
  </si>
  <si>
    <t>58380207</t>
  </si>
  <si>
    <t>krajník kamenný žulový silniční 180x200x300-800mm</t>
  </si>
  <si>
    <t>478574423</t>
  </si>
  <si>
    <t>40,3529411764706*1,02 'Přepočtené koeficientem množství</t>
  </si>
  <si>
    <t>23</t>
  </si>
  <si>
    <t>919794441</t>
  </si>
  <si>
    <t>Úprava ploch kolem hydrantů, šoupat, kanalizačních poklopů a mříží, sloupů apod. v živičných krytech jakékoliv tloušťky, jednotlivě v půdorysné ploše do 2 m2</t>
  </si>
  <si>
    <t>-253814242</t>
  </si>
  <si>
    <t>https://podminky.urs.cz/item/CS_URS_2024_02/919794441</t>
  </si>
  <si>
    <t>24</t>
  </si>
  <si>
    <t>-51608676</t>
  </si>
  <si>
    <t>997</t>
  </si>
  <si>
    <t>Přesun sutě</t>
  </si>
  <si>
    <t>25</t>
  </si>
  <si>
    <t>997013861</t>
  </si>
  <si>
    <t>Poplatek za uložení stavebního odpadu na recyklační skládce (skládkovné) z prostého betonu zatříděného do Katalogu odpadů pod kódem 17 01 01</t>
  </si>
  <si>
    <t>t</t>
  </si>
  <si>
    <t>-1178136752</t>
  </si>
  <si>
    <t>https://podminky.urs.cz/item/CS_URS_2024_02/997013861</t>
  </si>
  <si>
    <t>26</t>
  </si>
  <si>
    <t>997221551</t>
  </si>
  <si>
    <t>Vodorovná doprava suti bez naložení, ale se složením a s hrubým urovnáním ze sypkých materiálů, na vzdálenost do 1 km</t>
  </si>
  <si>
    <t>1609956032</t>
  </si>
  <si>
    <t>https://podminky.urs.cz/item/CS_URS_2024_02/997221551</t>
  </si>
  <si>
    <t>27</t>
  </si>
  <si>
    <t>997221559</t>
  </si>
  <si>
    <t>Vodorovná doprava suti bez naložení, ale se složením a s hrubým urovnáním Příplatek k ceně za každý další započatý 1 km přes 1 km</t>
  </si>
  <si>
    <t>1199409569</t>
  </si>
  <si>
    <t>https://podminky.urs.cz/item/CS_URS_2024_02/997221559</t>
  </si>
  <si>
    <t>28</t>
  </si>
  <si>
    <t>997221655</t>
  </si>
  <si>
    <t>Poplatek za uložení stavebního odpadu na skládce (skládkovné) zeminy a kamení zatříděného do Katalogu odpadů pod kódem 17 05 04</t>
  </si>
  <si>
    <t>-1381222348</t>
  </si>
  <si>
    <t>https://podminky.urs.cz/item/CS_URS_2024_02/997221655</t>
  </si>
  <si>
    <t>29</t>
  </si>
  <si>
    <t>997221873</t>
  </si>
  <si>
    <t>Poplatek za uložení stavebního odpadu na recyklační skládce (skládkovné) zeminy a kamení zatříděného do Katalogu odpadů pod kódem 17 05 04</t>
  </si>
  <si>
    <t>1684281834</t>
  </si>
  <si>
    <t>https://podminky.urs.cz/item/CS_URS_2024_02/997221873</t>
  </si>
  <si>
    <t>30</t>
  </si>
  <si>
    <t>997221875</t>
  </si>
  <si>
    <t>Poplatek za uložení stavebního odpadu na recyklační skládce (skládkovné) asfaltového bez obsahu dehtu zatříděného do Katalogu odpadů pod kódem 17 03 02</t>
  </si>
  <si>
    <t>-1936844235</t>
  </si>
  <si>
    <t>https://podminky.urs.cz/item/CS_URS_2024_02/997221875</t>
  </si>
  <si>
    <t>998</t>
  </si>
  <si>
    <t>Přesun hmot</t>
  </si>
  <si>
    <t>31</t>
  </si>
  <si>
    <t>998223011</t>
  </si>
  <si>
    <t>Přesun hmot pro pozemní komunikace s krytem dlážděným dopravní vzdálenost do 200 m jakékoliv délky objektu</t>
  </si>
  <si>
    <t>91818868</t>
  </si>
  <si>
    <t>https://podminky.urs.cz/item/CS_URS_2024_02/998223011</t>
  </si>
  <si>
    <t>32</t>
  </si>
  <si>
    <t>998223093</t>
  </si>
  <si>
    <t>Přesun hmot pro pozemní komunikace s krytem dlážděným Příplatek k ceně za zvětšený přesun přes vymezenou vodorovnou dopravní vzdálenost do 3000 m</t>
  </si>
  <si>
    <t>1119834377</t>
  </si>
  <si>
    <t>https://podminky.urs.cz/item/CS_URS_2024_02/998223093</t>
  </si>
  <si>
    <t>33</t>
  </si>
  <si>
    <t>998225111</t>
  </si>
  <si>
    <t>Přesun hmot pro komunikace s krytem z kameniva, monolitickým betonovým nebo živičným dopravní vzdálenost do 200 m jakékoliv délky objektu</t>
  </si>
  <si>
    <t>-1661486985</t>
  </si>
  <si>
    <t>https://podminky.urs.cz/item/CS_URS_2024_02/998225111</t>
  </si>
  <si>
    <t>34</t>
  </si>
  <si>
    <t>998225193</t>
  </si>
  <si>
    <t>Přesun hmot pro komunikace s krytem z kameniva, monolitickým betonovým nebo živičným Příplatek k ceně za zvětšený přesun přes vymezenou vodorovnou dopravní vzdálenost do 3000 m</t>
  </si>
  <si>
    <t>-2131756302</t>
  </si>
  <si>
    <t>https://podminky.urs.cz/item/CS_URS_2024_02/998225193</t>
  </si>
  <si>
    <t>35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</si>
  <si>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</si>
  <si>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</si>
  <si>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-688724958</t>
  </si>
  <si>
    <t>https://podminky.urs.cz/item/CS_URS_2024_02/998276101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</si>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</sst>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577133111" TargetMode="External"/><Relationship Id="rId2" Type="http://schemas.openxmlformats.org/officeDocument/2006/relationships/hyperlink" Target="https://podminky.urs.cz/item/CS_URS_2024_02/573231108" TargetMode="External"/><Relationship Id="rId1" Type="http://schemas.openxmlformats.org/officeDocument/2006/relationships/hyperlink" Target="https://podminky.urs.cz/item/CS_URS_2024_02/181451131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4_02/9389093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591141111" TargetMode="External"/><Relationship Id="rId13" Type="http://schemas.openxmlformats.org/officeDocument/2006/relationships/hyperlink" Target="https://podminky.urs.cz/item/CS_URS_2024_02/915131111" TargetMode="External"/><Relationship Id="rId18" Type="http://schemas.openxmlformats.org/officeDocument/2006/relationships/hyperlink" Target="https://podminky.urs.cz/item/CS_URS_2024_02/997221551" TargetMode="External"/><Relationship Id="rId26" Type="http://schemas.openxmlformats.org/officeDocument/2006/relationships/hyperlink" Target="https://podminky.urs.cz/item/CS_URS_2024_02/998225193" TargetMode="External"/><Relationship Id="rId3" Type="http://schemas.openxmlformats.org/officeDocument/2006/relationships/hyperlink" Target="https://podminky.urs.cz/item/CS_URS_2024_02/113107183" TargetMode="External"/><Relationship Id="rId21" Type="http://schemas.openxmlformats.org/officeDocument/2006/relationships/hyperlink" Target="https://podminky.urs.cz/item/CS_URS_2024_02/997221873" TargetMode="External"/><Relationship Id="rId7" Type="http://schemas.openxmlformats.org/officeDocument/2006/relationships/hyperlink" Target="https://podminky.urs.cz/item/CS_URS_2024_02/577133111" TargetMode="External"/><Relationship Id="rId12" Type="http://schemas.openxmlformats.org/officeDocument/2006/relationships/hyperlink" Target="https://podminky.urs.cz/item/CS_URS_2024_02/913121211" TargetMode="External"/><Relationship Id="rId17" Type="http://schemas.openxmlformats.org/officeDocument/2006/relationships/hyperlink" Target="https://podminky.urs.cz/item/CS_URS_2024_02/997013861" TargetMode="External"/><Relationship Id="rId25" Type="http://schemas.openxmlformats.org/officeDocument/2006/relationships/hyperlink" Target="https://podminky.urs.cz/item/CS_URS_2024_02/998225111" TargetMode="External"/><Relationship Id="rId2" Type="http://schemas.openxmlformats.org/officeDocument/2006/relationships/hyperlink" Target="https://podminky.urs.cz/item/CS_URS_2024_02/113107152" TargetMode="External"/><Relationship Id="rId16" Type="http://schemas.openxmlformats.org/officeDocument/2006/relationships/hyperlink" Target="https://podminky.urs.cz/item/CS_URS_2024_02/938909311" TargetMode="External"/><Relationship Id="rId20" Type="http://schemas.openxmlformats.org/officeDocument/2006/relationships/hyperlink" Target="https://podminky.urs.cz/item/CS_URS_2024_02/997221655" TargetMode="External"/><Relationship Id="rId1" Type="http://schemas.openxmlformats.org/officeDocument/2006/relationships/hyperlink" Target="https://podminky.urs.cz/item/CS_URS_2024_02/113106183" TargetMode="External"/><Relationship Id="rId6" Type="http://schemas.openxmlformats.org/officeDocument/2006/relationships/hyperlink" Target="https://podminky.urs.cz/item/CS_URS_2024_02/573231108" TargetMode="External"/><Relationship Id="rId11" Type="http://schemas.openxmlformats.org/officeDocument/2006/relationships/hyperlink" Target="https://podminky.urs.cz/item/CS_URS_2024_02/913121111" TargetMode="External"/><Relationship Id="rId24" Type="http://schemas.openxmlformats.org/officeDocument/2006/relationships/hyperlink" Target="https://podminky.urs.cz/item/CS_URS_2024_02/998223093" TargetMode="External"/><Relationship Id="rId5" Type="http://schemas.openxmlformats.org/officeDocument/2006/relationships/hyperlink" Target="https://podminky.urs.cz/item/CS_URS_2024_02/569941131" TargetMode="External"/><Relationship Id="rId15" Type="http://schemas.openxmlformats.org/officeDocument/2006/relationships/hyperlink" Target="https://podminky.urs.cz/item/CS_URS_2024_02/919794441" TargetMode="External"/><Relationship Id="rId23" Type="http://schemas.openxmlformats.org/officeDocument/2006/relationships/hyperlink" Target="https://podminky.urs.cz/item/CS_URS_2024_02/998223011" TargetMode="External"/><Relationship Id="rId28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2/915241111" TargetMode="External"/><Relationship Id="rId19" Type="http://schemas.openxmlformats.org/officeDocument/2006/relationships/hyperlink" Target="https://podminky.urs.cz/item/CS_URS_2024_02/997221559" TargetMode="External"/><Relationship Id="rId4" Type="http://schemas.openxmlformats.org/officeDocument/2006/relationships/hyperlink" Target="https://podminky.urs.cz/item/CS_URS_2024_02/113154558" TargetMode="External"/><Relationship Id="rId9" Type="http://schemas.openxmlformats.org/officeDocument/2006/relationships/hyperlink" Target="https://podminky.urs.cz/item/CS_URS_2024_02/596211122" TargetMode="External"/><Relationship Id="rId14" Type="http://schemas.openxmlformats.org/officeDocument/2006/relationships/hyperlink" Target="https://podminky.urs.cz/item/CS_URS_2024_02/916241213" TargetMode="External"/><Relationship Id="rId22" Type="http://schemas.openxmlformats.org/officeDocument/2006/relationships/hyperlink" Target="https://podminky.urs.cz/item/CS_URS_2024_02/997221875" TargetMode="External"/><Relationship Id="rId27" Type="http://schemas.openxmlformats.org/officeDocument/2006/relationships/hyperlink" Target="https://podminky.urs.cz/item/CS_URS_2024_02/9982761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topLeftCell="A18" workbookViewId="0">
      <selection activeCell="AF11" sqref="AF1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2"/>
      <c r="AQ5" s="22"/>
      <c r="AR5" s="20"/>
      <c r="BE5" s="30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2"/>
      <c r="AQ6" s="22"/>
      <c r="AR6" s="20"/>
      <c r="BE6" s="30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5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62">
        <v>45532</v>
      </c>
      <c r="AO8" s="22"/>
      <c r="AP8" s="22"/>
      <c r="AQ8" s="22"/>
      <c r="AR8" s="20"/>
      <c r="BE8" s="30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0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0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5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5"/>
      <c r="BS13" s="17" t="s">
        <v>6</v>
      </c>
    </row>
    <row r="14" spans="1:74" ht="12.75">
      <c r="B14" s="21"/>
      <c r="C14" s="22"/>
      <c r="D14" s="22"/>
      <c r="E14" s="310" t="s">
        <v>29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5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0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05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5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0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05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5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5"/>
    </row>
    <row r="23" spans="1:71" s="1" customFormat="1" ht="47.25" customHeight="1">
      <c r="B23" s="21"/>
      <c r="C23" s="22"/>
      <c r="D23" s="22"/>
      <c r="E23" s="312" t="s">
        <v>36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22"/>
      <c r="AP23" s="22"/>
      <c r="AQ23" s="22"/>
      <c r="AR23" s="20"/>
      <c r="BE23" s="30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5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3">
        <f>ROUND(AG54,2)</f>
        <v>0</v>
      </c>
      <c r="AL26" s="314"/>
      <c r="AM26" s="314"/>
      <c r="AN26" s="314"/>
      <c r="AO26" s="314"/>
      <c r="AP26" s="36"/>
      <c r="AQ26" s="36"/>
      <c r="AR26" s="39"/>
      <c r="BE26" s="30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5" t="s">
        <v>38</v>
      </c>
      <c r="M28" s="315"/>
      <c r="N28" s="315"/>
      <c r="O28" s="315"/>
      <c r="P28" s="315"/>
      <c r="Q28" s="36"/>
      <c r="R28" s="36"/>
      <c r="S28" s="36"/>
      <c r="T28" s="36"/>
      <c r="U28" s="36"/>
      <c r="V28" s="36"/>
      <c r="W28" s="315" t="s">
        <v>39</v>
      </c>
      <c r="X28" s="315"/>
      <c r="Y28" s="315"/>
      <c r="Z28" s="315"/>
      <c r="AA28" s="315"/>
      <c r="AB28" s="315"/>
      <c r="AC28" s="315"/>
      <c r="AD28" s="315"/>
      <c r="AE28" s="315"/>
      <c r="AF28" s="36"/>
      <c r="AG28" s="36"/>
      <c r="AH28" s="36"/>
      <c r="AI28" s="36"/>
      <c r="AJ28" s="36"/>
      <c r="AK28" s="315" t="s">
        <v>40</v>
      </c>
      <c r="AL28" s="315"/>
      <c r="AM28" s="315"/>
      <c r="AN28" s="315"/>
      <c r="AO28" s="315"/>
      <c r="AP28" s="36"/>
      <c r="AQ28" s="36"/>
      <c r="AR28" s="39"/>
      <c r="BE28" s="305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18">
        <v>0.21</v>
      </c>
      <c r="M29" s="317"/>
      <c r="N29" s="317"/>
      <c r="O29" s="317"/>
      <c r="P29" s="317"/>
      <c r="Q29" s="41"/>
      <c r="R29" s="41"/>
      <c r="S29" s="41"/>
      <c r="T29" s="41"/>
      <c r="U29" s="41"/>
      <c r="V29" s="41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1"/>
      <c r="AG29" s="41"/>
      <c r="AH29" s="41"/>
      <c r="AI29" s="41"/>
      <c r="AJ29" s="41"/>
      <c r="AK29" s="316">
        <f>ROUND(AV54, 2)</f>
        <v>0</v>
      </c>
      <c r="AL29" s="317"/>
      <c r="AM29" s="317"/>
      <c r="AN29" s="317"/>
      <c r="AO29" s="317"/>
      <c r="AP29" s="41"/>
      <c r="AQ29" s="41"/>
      <c r="AR29" s="42"/>
      <c r="BE29" s="306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18">
        <v>0.12</v>
      </c>
      <c r="M30" s="317"/>
      <c r="N30" s="317"/>
      <c r="O30" s="317"/>
      <c r="P30" s="317"/>
      <c r="Q30" s="41"/>
      <c r="R30" s="41"/>
      <c r="S30" s="41"/>
      <c r="T30" s="41"/>
      <c r="U30" s="41"/>
      <c r="V30" s="41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1"/>
      <c r="AG30" s="41"/>
      <c r="AH30" s="41"/>
      <c r="AI30" s="41"/>
      <c r="AJ30" s="41"/>
      <c r="AK30" s="316">
        <f>ROUND(AW54, 2)</f>
        <v>0</v>
      </c>
      <c r="AL30" s="317"/>
      <c r="AM30" s="317"/>
      <c r="AN30" s="317"/>
      <c r="AO30" s="317"/>
      <c r="AP30" s="41"/>
      <c r="AQ30" s="41"/>
      <c r="AR30" s="42"/>
      <c r="BE30" s="306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18">
        <v>0.21</v>
      </c>
      <c r="M31" s="317"/>
      <c r="N31" s="317"/>
      <c r="O31" s="317"/>
      <c r="P31" s="317"/>
      <c r="Q31" s="41"/>
      <c r="R31" s="41"/>
      <c r="S31" s="41"/>
      <c r="T31" s="41"/>
      <c r="U31" s="41"/>
      <c r="V31" s="41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1"/>
      <c r="AG31" s="41"/>
      <c r="AH31" s="41"/>
      <c r="AI31" s="41"/>
      <c r="AJ31" s="41"/>
      <c r="AK31" s="316">
        <v>0</v>
      </c>
      <c r="AL31" s="317"/>
      <c r="AM31" s="317"/>
      <c r="AN31" s="317"/>
      <c r="AO31" s="317"/>
      <c r="AP31" s="41"/>
      <c r="AQ31" s="41"/>
      <c r="AR31" s="42"/>
      <c r="BE31" s="306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18">
        <v>0.12</v>
      </c>
      <c r="M32" s="317"/>
      <c r="N32" s="317"/>
      <c r="O32" s="317"/>
      <c r="P32" s="317"/>
      <c r="Q32" s="41"/>
      <c r="R32" s="41"/>
      <c r="S32" s="41"/>
      <c r="T32" s="41"/>
      <c r="U32" s="41"/>
      <c r="V32" s="41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1"/>
      <c r="AG32" s="41"/>
      <c r="AH32" s="41"/>
      <c r="AI32" s="41"/>
      <c r="AJ32" s="41"/>
      <c r="AK32" s="316">
        <v>0</v>
      </c>
      <c r="AL32" s="317"/>
      <c r="AM32" s="317"/>
      <c r="AN32" s="317"/>
      <c r="AO32" s="317"/>
      <c r="AP32" s="41"/>
      <c r="AQ32" s="41"/>
      <c r="AR32" s="42"/>
      <c r="BE32" s="306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18">
        <v>0</v>
      </c>
      <c r="M33" s="317"/>
      <c r="N33" s="317"/>
      <c r="O33" s="317"/>
      <c r="P33" s="317"/>
      <c r="Q33" s="41"/>
      <c r="R33" s="41"/>
      <c r="S33" s="41"/>
      <c r="T33" s="41"/>
      <c r="U33" s="41"/>
      <c r="V33" s="41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1"/>
      <c r="AG33" s="41"/>
      <c r="AH33" s="41"/>
      <c r="AI33" s="41"/>
      <c r="AJ33" s="41"/>
      <c r="AK33" s="316">
        <v>0</v>
      </c>
      <c r="AL33" s="317"/>
      <c r="AM33" s="317"/>
      <c r="AN33" s="317"/>
      <c r="AO33" s="317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19" t="s">
        <v>49</v>
      </c>
      <c r="Y35" s="320"/>
      <c r="Z35" s="320"/>
      <c r="AA35" s="320"/>
      <c r="AB35" s="320"/>
      <c r="AC35" s="45"/>
      <c r="AD35" s="45"/>
      <c r="AE35" s="45"/>
      <c r="AF35" s="45"/>
      <c r="AG35" s="45"/>
      <c r="AH35" s="45"/>
      <c r="AI35" s="45"/>
      <c r="AJ35" s="45"/>
      <c r="AK35" s="321">
        <f>SUM(AK26:AK33)</f>
        <v>0</v>
      </c>
      <c r="AL35" s="320"/>
      <c r="AM35" s="320"/>
      <c r="AN35" s="320"/>
      <c r="AO35" s="32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Rozvoj_20240717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3" t="str">
        <f>K6</f>
        <v>Trutnov - oprava nábřežní stezky pro pěší a cyklisty úseky Nábřežní a nábřeží Václava Havla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Trutnov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5">
        <f>IF(AN8= "","",AN8)</f>
        <v>45532</v>
      </c>
      <c r="AN47" s="32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25.7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Technické služby Trutnov s.r.o., Šikmá 371,Trutnov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6" t="str">
        <f>IF(E17="","",E17)</f>
        <v>Ing. David Pauzar, Srpnová 171, 541 01 Trutnov</v>
      </c>
      <c r="AN49" s="327"/>
      <c r="AO49" s="327"/>
      <c r="AP49" s="327"/>
      <c r="AQ49" s="36"/>
      <c r="AR49" s="39"/>
      <c r="AS49" s="328" t="s">
        <v>51</v>
      </c>
      <c r="AT49" s="32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25.7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326" t="str">
        <f>IF(E20="","",E20)</f>
        <v xml:space="preserve">Technické služby Trutnov s.r.o. </v>
      </c>
      <c r="AN50" s="327"/>
      <c r="AO50" s="327"/>
      <c r="AP50" s="327"/>
      <c r="AQ50" s="36"/>
      <c r="AR50" s="39"/>
      <c r="AS50" s="330"/>
      <c r="AT50" s="33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2"/>
      <c r="AT51" s="33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4" t="s">
        <v>52</v>
      </c>
      <c r="D52" s="335"/>
      <c r="E52" s="335"/>
      <c r="F52" s="335"/>
      <c r="G52" s="335"/>
      <c r="H52" s="66"/>
      <c r="I52" s="336" t="s">
        <v>53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7" t="s">
        <v>54</v>
      </c>
      <c r="AH52" s="335"/>
      <c r="AI52" s="335"/>
      <c r="AJ52" s="335"/>
      <c r="AK52" s="335"/>
      <c r="AL52" s="335"/>
      <c r="AM52" s="335"/>
      <c r="AN52" s="336" t="s">
        <v>55</v>
      </c>
      <c r="AO52" s="335"/>
      <c r="AP52" s="335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1">
        <f>ROUND(SUM(AG55:AG56),2)</f>
        <v>0</v>
      </c>
      <c r="AH54" s="341"/>
      <c r="AI54" s="341"/>
      <c r="AJ54" s="341"/>
      <c r="AK54" s="341"/>
      <c r="AL54" s="341"/>
      <c r="AM54" s="341"/>
      <c r="AN54" s="342">
        <f>SUM(AG54,AT54)</f>
        <v>0</v>
      </c>
      <c r="AO54" s="342"/>
      <c r="AP54" s="342"/>
      <c r="AQ54" s="78" t="s">
        <v>19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70</v>
      </c>
      <c r="BT54" s="84" t="s">
        <v>71</v>
      </c>
      <c r="BU54" s="85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1" s="7" customFormat="1" ht="16.5" customHeight="1">
      <c r="A55" s="86" t="s">
        <v>75</v>
      </c>
      <c r="B55" s="87"/>
      <c r="C55" s="88"/>
      <c r="D55" s="340" t="s">
        <v>76</v>
      </c>
      <c r="E55" s="340"/>
      <c r="F55" s="340"/>
      <c r="G55" s="340"/>
      <c r="H55" s="340"/>
      <c r="I55" s="89"/>
      <c r="J55" s="340" t="s">
        <v>77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8">
        <f>'SO01 - Propojka Horská - ...'!J30</f>
        <v>0</v>
      </c>
      <c r="AH55" s="339"/>
      <c r="AI55" s="339"/>
      <c r="AJ55" s="339"/>
      <c r="AK55" s="339"/>
      <c r="AL55" s="339"/>
      <c r="AM55" s="339"/>
      <c r="AN55" s="338">
        <f>SUM(AG55,AT55)</f>
        <v>0</v>
      </c>
      <c r="AO55" s="339"/>
      <c r="AP55" s="339"/>
      <c r="AQ55" s="90" t="s">
        <v>78</v>
      </c>
      <c r="AR55" s="91"/>
      <c r="AS55" s="92">
        <v>0</v>
      </c>
      <c r="AT55" s="93">
        <f>ROUND(SUM(AV55:AW55),2)</f>
        <v>0</v>
      </c>
      <c r="AU55" s="94">
        <f>'SO01 - Propojka Horská - ...'!P83</f>
        <v>0</v>
      </c>
      <c r="AV55" s="93">
        <f>'SO01 - Propojka Horská - ...'!J33</f>
        <v>0</v>
      </c>
      <c r="AW55" s="93">
        <f>'SO01 - Propojka Horská - ...'!J34</f>
        <v>0</v>
      </c>
      <c r="AX55" s="93">
        <f>'SO01 - Propojka Horská - ...'!J35</f>
        <v>0</v>
      </c>
      <c r="AY55" s="93">
        <f>'SO01 - Propojka Horská - ...'!J36</f>
        <v>0</v>
      </c>
      <c r="AZ55" s="93">
        <f>'SO01 - Propojka Horská - ...'!F33</f>
        <v>0</v>
      </c>
      <c r="BA55" s="93">
        <f>'SO01 - Propojka Horská - ...'!F34</f>
        <v>0</v>
      </c>
      <c r="BB55" s="93">
        <f>'SO01 - Propojka Horská - ...'!F35</f>
        <v>0</v>
      </c>
      <c r="BC55" s="93">
        <f>'SO01 - Propojka Horská - ...'!F36</f>
        <v>0</v>
      </c>
      <c r="BD55" s="95">
        <f>'SO01 - Propojka Horská - ...'!F37</f>
        <v>0</v>
      </c>
      <c r="BT55" s="96" t="s">
        <v>79</v>
      </c>
      <c r="BV55" s="96" t="s">
        <v>73</v>
      </c>
      <c r="BW55" s="96" t="s">
        <v>80</v>
      </c>
      <c r="BX55" s="96" t="s">
        <v>5</v>
      </c>
      <c r="CL55" s="96" t="s">
        <v>19</v>
      </c>
      <c r="CM55" s="96" t="s">
        <v>81</v>
      </c>
    </row>
    <row r="56" spans="1:91" s="7" customFormat="1" ht="24.75" customHeight="1">
      <c r="A56" s="86" t="s">
        <v>75</v>
      </c>
      <c r="B56" s="87"/>
      <c r="C56" s="88"/>
      <c r="D56" s="340" t="s">
        <v>82</v>
      </c>
      <c r="E56" s="340"/>
      <c r="F56" s="340"/>
      <c r="G56" s="340"/>
      <c r="H56" s="340"/>
      <c r="I56" s="89"/>
      <c r="J56" s="340" t="s">
        <v>83</v>
      </c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38">
        <f>'SO02 - Úsek nábřeží Václa...'!J30</f>
        <v>0</v>
      </c>
      <c r="AH56" s="339"/>
      <c r="AI56" s="339"/>
      <c r="AJ56" s="339"/>
      <c r="AK56" s="339"/>
      <c r="AL56" s="339"/>
      <c r="AM56" s="339"/>
      <c r="AN56" s="338">
        <f>SUM(AG56,AT56)</f>
        <v>0</v>
      </c>
      <c r="AO56" s="339"/>
      <c r="AP56" s="339"/>
      <c r="AQ56" s="90" t="s">
        <v>78</v>
      </c>
      <c r="AR56" s="91"/>
      <c r="AS56" s="97">
        <v>0</v>
      </c>
      <c r="AT56" s="98">
        <f>ROUND(SUM(AV56:AW56),2)</f>
        <v>0</v>
      </c>
      <c r="AU56" s="99">
        <f>'SO02 - Úsek nábřeží Václa...'!P87</f>
        <v>0</v>
      </c>
      <c r="AV56" s="98">
        <f>'SO02 - Úsek nábřeží Václa...'!J33</f>
        <v>0</v>
      </c>
      <c r="AW56" s="98">
        <f>'SO02 - Úsek nábřeží Václa...'!J34</f>
        <v>0</v>
      </c>
      <c r="AX56" s="98">
        <f>'SO02 - Úsek nábřeží Václa...'!J35</f>
        <v>0</v>
      </c>
      <c r="AY56" s="98">
        <f>'SO02 - Úsek nábřeží Václa...'!J36</f>
        <v>0</v>
      </c>
      <c r="AZ56" s="98">
        <f>'SO02 - Úsek nábřeží Václa...'!F33</f>
        <v>0</v>
      </c>
      <c r="BA56" s="98">
        <f>'SO02 - Úsek nábřeží Václa...'!F34</f>
        <v>0</v>
      </c>
      <c r="BB56" s="98">
        <f>'SO02 - Úsek nábřeží Václa...'!F35</f>
        <v>0</v>
      </c>
      <c r="BC56" s="98">
        <f>'SO02 - Úsek nábřeží Václa...'!F36</f>
        <v>0</v>
      </c>
      <c r="BD56" s="100">
        <f>'SO02 - Úsek nábřeží Václa...'!F37</f>
        <v>0</v>
      </c>
      <c r="BT56" s="96" t="s">
        <v>79</v>
      </c>
      <c r="BV56" s="96" t="s">
        <v>73</v>
      </c>
      <c r="BW56" s="96" t="s">
        <v>84</v>
      </c>
      <c r="BX56" s="96" t="s">
        <v>5</v>
      </c>
      <c r="CL56" s="96" t="s">
        <v>19</v>
      </c>
      <c r="CM56" s="96" t="s">
        <v>81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z2fHlltfcazJJmo8yMglpHxjLMOaR4vk9c4gysnpLFsqgdNix22dT3l9fOpbF+xHaLCRAY3QfMX+dnS7Ipn3ZQ==" saltValue="xctPYzEaptEqqCDWbY27iGAFh2Yy0lA7RG48SeefbExg6ncJ3bh5g2AG6IoFKarDjh97cOiH70KohyxP/paOI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01 - Propojka Horská - ...'!C2" display="/"/>
    <hyperlink ref="A56" location="'SO02 - Úsek nábřeží Václa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9"/>
  <sheetViews>
    <sheetView showGridLines="0" topLeftCell="A9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7" t="s">
        <v>80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85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44" t="str">
        <f>'Rekapitulace stavby'!K6</f>
        <v>Trutnov - oprava nábřežní stezky pro pěší a cyklisty úseky Nábřežní a nábřeží Václava Havla</v>
      </c>
      <c r="F7" s="345"/>
      <c r="G7" s="345"/>
      <c r="H7" s="345"/>
      <c r="L7" s="20"/>
    </row>
    <row r="8" spans="1:46" s="2" customFormat="1" ht="12" customHeight="1">
      <c r="A8" s="34"/>
      <c r="B8" s="39"/>
      <c r="C8" s="34"/>
      <c r="D8" s="105" t="s">
        <v>86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6" t="s">
        <v>87</v>
      </c>
      <c r="F9" s="347"/>
      <c r="G9" s="347"/>
      <c r="H9" s="347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>
        <f>'Rekapitulace stavby'!AN8</f>
        <v>45532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8" t="str">
        <f>'Rekapitulace stavby'!E14</f>
        <v>Vyplň údaj</v>
      </c>
      <c r="F18" s="349"/>
      <c r="G18" s="349"/>
      <c r="H18" s="349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31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33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34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0" t="s">
        <v>19</v>
      </c>
      <c r="F27" s="350"/>
      <c r="G27" s="350"/>
      <c r="H27" s="350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ROUND((SUM(BE83:BE98)),  2)</f>
        <v>0</v>
      </c>
      <c r="G33" s="34"/>
      <c r="H33" s="34"/>
      <c r="I33" s="118">
        <v>0.21</v>
      </c>
      <c r="J33" s="117">
        <f>ROUND(((SUM(BE83:BE98))*I33),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ROUND((SUM(BF83:BF98)),  2)</f>
        <v>0</v>
      </c>
      <c r="G34" s="34"/>
      <c r="H34" s="34"/>
      <c r="I34" s="118">
        <v>0.12</v>
      </c>
      <c r="J34" s="117">
        <f>ROUND(((SUM(BF83:BF98))*I34),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ROUND((SUM(BG83:BG98)),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ROUND((SUM(BH83:BH98)),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ROUND((SUM(BI83:BI98)),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1" t="str">
        <f>E7</f>
        <v>Trutnov - oprava nábřežní stezky pro pěší a cyklisty úseky Nábřežní a nábřeží Václava Havla</v>
      </c>
      <c r="F48" s="352"/>
      <c r="G48" s="352"/>
      <c r="H48" s="352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86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3" t="str">
        <f>E9</f>
        <v>SO01 - Propojka Horská - V Alejce</v>
      </c>
      <c r="F50" s="353"/>
      <c r="G50" s="353"/>
      <c r="H50" s="353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Trutnov</v>
      </c>
      <c r="G52" s="36"/>
      <c r="H52" s="36"/>
      <c r="I52" s="29" t="s">
        <v>23</v>
      </c>
      <c r="J52" s="59">
        <f>IF(J12="","",J12)</f>
        <v>45532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24</v>
      </c>
      <c r="D54" s="36"/>
      <c r="E54" s="36"/>
      <c r="F54" s="27" t="str">
        <f>E15</f>
        <v>Technické služby Trutnov s.r.o., Šikmá 371,Trutnov</v>
      </c>
      <c r="G54" s="36"/>
      <c r="H54" s="36"/>
      <c r="I54" s="29" t="s">
        <v>30</v>
      </c>
      <c r="J54" s="32" t="str">
        <f>E21</f>
        <v>Ing. David Pauzar, Srpnová 171, 541 01 Trutnov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7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33</v>
      </c>
      <c r="J55" s="32" t="str">
        <f>E24</f>
        <v xml:space="preserve">Technické služby Trutnov s.r.o.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89</v>
      </c>
      <c r="D57" s="131"/>
      <c r="E57" s="131"/>
      <c r="F57" s="131"/>
      <c r="G57" s="131"/>
      <c r="H57" s="131"/>
      <c r="I57" s="131"/>
      <c r="J57" s="132" t="s">
        <v>90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91</v>
      </c>
    </row>
    <row r="60" spans="1:47" s="9" customFormat="1" ht="24.95" customHeight="1">
      <c r="B60" s="134"/>
      <c r="C60" s="135"/>
      <c r="D60" s="136" t="s">
        <v>92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93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94</v>
      </c>
      <c r="E62" s="143"/>
      <c r="F62" s="143"/>
      <c r="G62" s="143"/>
      <c r="H62" s="143"/>
      <c r="I62" s="143"/>
      <c r="J62" s="144">
        <f>J91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95</v>
      </c>
      <c r="E63" s="143"/>
      <c r="F63" s="143"/>
      <c r="G63" s="143"/>
      <c r="H63" s="143"/>
      <c r="I63" s="143"/>
      <c r="J63" s="144">
        <f>J96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96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51" t="str">
        <f>E7</f>
        <v>Trutnov - oprava nábřežní stezky pro pěší a cyklisty úseky Nábřežní a nábřeží Václava Havla</v>
      </c>
      <c r="F73" s="352"/>
      <c r="G73" s="352"/>
      <c r="H73" s="352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86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23" t="str">
        <f>E9</f>
        <v>SO01 - Propojka Horská - V Alejce</v>
      </c>
      <c r="F75" s="353"/>
      <c r="G75" s="353"/>
      <c r="H75" s="353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Trutnov</v>
      </c>
      <c r="G77" s="36"/>
      <c r="H77" s="36"/>
      <c r="I77" s="29" t="s">
        <v>23</v>
      </c>
      <c r="J77" s="59">
        <f>IF(J12="","",J12)</f>
        <v>45532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40.15" customHeight="1">
      <c r="A79" s="34"/>
      <c r="B79" s="35"/>
      <c r="C79" s="29" t="s">
        <v>24</v>
      </c>
      <c r="D79" s="36"/>
      <c r="E79" s="36"/>
      <c r="F79" s="27" t="str">
        <f>E15</f>
        <v>Technické služby Trutnov s.r.o., Šikmá 371,Trutnov</v>
      </c>
      <c r="G79" s="36"/>
      <c r="H79" s="36"/>
      <c r="I79" s="29" t="s">
        <v>30</v>
      </c>
      <c r="J79" s="32" t="str">
        <f>E21</f>
        <v>Ing. David Pauzar, Srpnová 171, 541 01 Trutnov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7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33</v>
      </c>
      <c r="J80" s="32" t="str">
        <f>E24</f>
        <v xml:space="preserve">Technické služby Trutnov s.r.o.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97</v>
      </c>
      <c r="D82" s="149" t="s">
        <v>56</v>
      </c>
      <c r="E82" s="149" t="s">
        <v>52</v>
      </c>
      <c r="F82" s="149" t="s">
        <v>53</v>
      </c>
      <c r="G82" s="149" t="s">
        <v>98</v>
      </c>
      <c r="H82" s="149" t="s">
        <v>99</v>
      </c>
      <c r="I82" s="149" t="s">
        <v>100</v>
      </c>
      <c r="J82" s="149" t="s">
        <v>90</v>
      </c>
      <c r="K82" s="150" t="s">
        <v>101</v>
      </c>
      <c r="L82" s="151"/>
      <c r="M82" s="68" t="s">
        <v>19</v>
      </c>
      <c r="N82" s="69" t="s">
        <v>41</v>
      </c>
      <c r="O82" s="69" t="s">
        <v>102</v>
      </c>
      <c r="P82" s="69" t="s">
        <v>103</v>
      </c>
      <c r="Q82" s="69" t="s">
        <v>104</v>
      </c>
      <c r="R82" s="69" t="s">
        <v>105</v>
      </c>
      <c r="S82" s="69" t="s">
        <v>106</v>
      </c>
      <c r="T82" s="70" t="s">
        <v>107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108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</f>
        <v>0</v>
      </c>
      <c r="Q83" s="72"/>
      <c r="R83" s="154">
        <f>R84</f>
        <v>9.6600000000000002E-3</v>
      </c>
      <c r="S83" s="72"/>
      <c r="T83" s="155">
        <f>T84</f>
        <v>78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70</v>
      </c>
      <c r="AU83" s="17" t="s">
        <v>91</v>
      </c>
      <c r="BK83" s="156">
        <f>BK84</f>
        <v>0</v>
      </c>
    </row>
    <row r="84" spans="1:65" s="12" customFormat="1" ht="25.9" customHeight="1">
      <c r="B84" s="157"/>
      <c r="C84" s="158"/>
      <c r="D84" s="159" t="s">
        <v>70</v>
      </c>
      <c r="E84" s="160" t="s">
        <v>109</v>
      </c>
      <c r="F84" s="160" t="s">
        <v>110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P85+P91+P96</f>
        <v>0</v>
      </c>
      <c r="Q84" s="165"/>
      <c r="R84" s="166">
        <f>R85+R91+R96</f>
        <v>9.6600000000000002E-3</v>
      </c>
      <c r="S84" s="165"/>
      <c r="T84" s="167">
        <f>T85+T91+T96</f>
        <v>78</v>
      </c>
      <c r="AR84" s="168" t="s">
        <v>79</v>
      </c>
      <c r="AT84" s="169" t="s">
        <v>70</v>
      </c>
      <c r="AU84" s="169" t="s">
        <v>71</v>
      </c>
      <c r="AY84" s="168" t="s">
        <v>111</v>
      </c>
      <c r="BK84" s="170">
        <f>BK85+BK91+BK96</f>
        <v>0</v>
      </c>
    </row>
    <row r="85" spans="1:65" s="12" customFormat="1" ht="22.9" customHeight="1">
      <c r="B85" s="157"/>
      <c r="C85" s="158"/>
      <c r="D85" s="159" t="s">
        <v>70</v>
      </c>
      <c r="E85" s="171" t="s">
        <v>79</v>
      </c>
      <c r="F85" s="171" t="s">
        <v>112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SUM(P86:P90)</f>
        <v>0</v>
      </c>
      <c r="Q85" s="165"/>
      <c r="R85" s="166">
        <f>SUM(R86:R90)</f>
        <v>9.6600000000000002E-3</v>
      </c>
      <c r="S85" s="165"/>
      <c r="T85" s="167">
        <f>SUM(T86:T90)</f>
        <v>71.760000000000005</v>
      </c>
      <c r="AR85" s="168" t="s">
        <v>79</v>
      </c>
      <c r="AT85" s="169" t="s">
        <v>70</v>
      </c>
      <c r="AU85" s="169" t="s">
        <v>79</v>
      </c>
      <c r="AY85" s="168" t="s">
        <v>111</v>
      </c>
      <c r="BK85" s="170">
        <f>SUM(BK86:BK90)</f>
        <v>0</v>
      </c>
    </row>
    <row r="86" spans="1:65" s="2" customFormat="1" ht="24.2" customHeight="1">
      <c r="A86" s="34"/>
      <c r="B86" s="35"/>
      <c r="C86" s="173" t="s">
        <v>79</v>
      </c>
      <c r="D86" s="173" t="s">
        <v>113</v>
      </c>
      <c r="E86" s="174" t="s">
        <v>114</v>
      </c>
      <c r="F86" s="175" t="s">
        <v>115</v>
      </c>
      <c r="G86" s="176" t="s">
        <v>116</v>
      </c>
      <c r="H86" s="177">
        <v>312</v>
      </c>
      <c r="I86" s="178"/>
      <c r="J86" s="179">
        <f>ROUND(I86*H86,2)</f>
        <v>0</v>
      </c>
      <c r="K86" s="175" t="s">
        <v>19</v>
      </c>
      <c r="L86" s="39"/>
      <c r="M86" s="180" t="s">
        <v>19</v>
      </c>
      <c r="N86" s="181" t="s">
        <v>42</v>
      </c>
      <c r="O86" s="64"/>
      <c r="P86" s="182">
        <f>O86*H86</f>
        <v>0</v>
      </c>
      <c r="Q86" s="182">
        <v>3.0000000000000001E-5</v>
      </c>
      <c r="R86" s="182">
        <f>Q86*H86</f>
        <v>9.3600000000000003E-3</v>
      </c>
      <c r="S86" s="182">
        <v>0.23</v>
      </c>
      <c r="T86" s="183">
        <f>S86*H86</f>
        <v>71.760000000000005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117</v>
      </c>
      <c r="AT86" s="184" t="s">
        <v>113</v>
      </c>
      <c r="AU86" s="184" t="s">
        <v>81</v>
      </c>
      <c r="AY86" s="17" t="s">
        <v>111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79</v>
      </c>
      <c r="BK86" s="185">
        <f>ROUND(I86*H86,2)</f>
        <v>0</v>
      </c>
      <c r="BL86" s="17" t="s">
        <v>117</v>
      </c>
      <c r="BM86" s="184" t="s">
        <v>118</v>
      </c>
    </row>
    <row r="87" spans="1:65" s="2" customFormat="1" ht="24.2" customHeight="1">
      <c r="A87" s="34"/>
      <c r="B87" s="35"/>
      <c r="C87" s="173" t="s">
        <v>119</v>
      </c>
      <c r="D87" s="173" t="s">
        <v>113</v>
      </c>
      <c r="E87" s="174" t="s">
        <v>120</v>
      </c>
      <c r="F87" s="175" t="s">
        <v>121</v>
      </c>
      <c r="G87" s="176" t="s">
        <v>116</v>
      </c>
      <c r="H87" s="177">
        <v>15</v>
      </c>
      <c r="I87" s="178"/>
      <c r="J87" s="179">
        <f>ROUND(I87*H87,2)</f>
        <v>0</v>
      </c>
      <c r="K87" s="175" t="s">
        <v>122</v>
      </c>
      <c r="L87" s="39"/>
      <c r="M87" s="180" t="s">
        <v>19</v>
      </c>
      <c r="N87" s="181" t="s">
        <v>42</v>
      </c>
      <c r="O87" s="64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4" t="s">
        <v>117</v>
      </c>
      <c r="AT87" s="184" t="s">
        <v>113</v>
      </c>
      <c r="AU87" s="184" t="s">
        <v>81</v>
      </c>
      <c r="AY87" s="17" t="s">
        <v>111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7" t="s">
        <v>79</v>
      </c>
      <c r="BK87" s="185">
        <f>ROUND(I87*H87,2)</f>
        <v>0</v>
      </c>
      <c r="BL87" s="17" t="s">
        <v>117</v>
      </c>
      <c r="BM87" s="184" t="s">
        <v>123</v>
      </c>
    </row>
    <row r="88" spans="1:65" s="2" customFormat="1" ht="11.25">
      <c r="A88" s="34"/>
      <c r="B88" s="35"/>
      <c r="C88" s="36"/>
      <c r="D88" s="186" t="s">
        <v>124</v>
      </c>
      <c r="E88" s="36"/>
      <c r="F88" s="187" t="s">
        <v>125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124</v>
      </c>
      <c r="AU88" s="17" t="s">
        <v>81</v>
      </c>
    </row>
    <row r="89" spans="1:65" s="2" customFormat="1" ht="16.5" customHeight="1">
      <c r="A89" s="34"/>
      <c r="B89" s="35"/>
      <c r="C89" s="191" t="s">
        <v>126</v>
      </c>
      <c r="D89" s="191" t="s">
        <v>127</v>
      </c>
      <c r="E89" s="192" t="s">
        <v>128</v>
      </c>
      <c r="F89" s="193" t="s">
        <v>129</v>
      </c>
      <c r="G89" s="194" t="s">
        <v>130</v>
      </c>
      <c r="H89" s="195">
        <v>0.3</v>
      </c>
      <c r="I89" s="196"/>
      <c r="J89" s="197">
        <f>ROUND(I89*H89,2)</f>
        <v>0</v>
      </c>
      <c r="K89" s="193" t="s">
        <v>122</v>
      </c>
      <c r="L89" s="198"/>
      <c r="M89" s="199" t="s">
        <v>19</v>
      </c>
      <c r="N89" s="200" t="s">
        <v>42</v>
      </c>
      <c r="O89" s="64"/>
      <c r="P89" s="182">
        <f>O89*H89</f>
        <v>0</v>
      </c>
      <c r="Q89" s="182">
        <v>1E-3</v>
      </c>
      <c r="R89" s="182">
        <f>Q89*H89</f>
        <v>2.9999999999999997E-4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131</v>
      </c>
      <c r="AT89" s="184" t="s">
        <v>127</v>
      </c>
      <c r="AU89" s="184" t="s">
        <v>81</v>
      </c>
      <c r="AY89" s="17" t="s">
        <v>111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79</v>
      </c>
      <c r="BK89" s="185">
        <f>ROUND(I89*H89,2)</f>
        <v>0</v>
      </c>
      <c r="BL89" s="17" t="s">
        <v>117</v>
      </c>
      <c r="BM89" s="184" t="s">
        <v>132</v>
      </c>
    </row>
    <row r="90" spans="1:65" s="13" customFormat="1" ht="11.25">
      <c r="B90" s="201"/>
      <c r="C90" s="202"/>
      <c r="D90" s="203" t="s">
        <v>133</v>
      </c>
      <c r="E90" s="202"/>
      <c r="F90" s="204" t="s">
        <v>134</v>
      </c>
      <c r="G90" s="202"/>
      <c r="H90" s="205">
        <v>0.3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133</v>
      </c>
      <c r="AU90" s="211" t="s">
        <v>81</v>
      </c>
      <c r="AV90" s="13" t="s">
        <v>81</v>
      </c>
      <c r="AW90" s="13" t="s">
        <v>4</v>
      </c>
      <c r="AX90" s="13" t="s">
        <v>79</v>
      </c>
      <c r="AY90" s="211" t="s">
        <v>111</v>
      </c>
    </row>
    <row r="91" spans="1:65" s="12" customFormat="1" ht="22.9" customHeight="1">
      <c r="B91" s="157"/>
      <c r="C91" s="158"/>
      <c r="D91" s="159" t="s">
        <v>70</v>
      </c>
      <c r="E91" s="171" t="s">
        <v>119</v>
      </c>
      <c r="F91" s="171" t="s">
        <v>135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SUM(P92:P95)</f>
        <v>0</v>
      </c>
      <c r="Q91" s="165"/>
      <c r="R91" s="166">
        <f>SUM(R92:R95)</f>
        <v>0</v>
      </c>
      <c r="S91" s="165"/>
      <c r="T91" s="167">
        <f>SUM(T92:T95)</f>
        <v>0</v>
      </c>
      <c r="AR91" s="168" t="s">
        <v>79</v>
      </c>
      <c r="AT91" s="169" t="s">
        <v>70</v>
      </c>
      <c r="AU91" s="169" t="s">
        <v>79</v>
      </c>
      <c r="AY91" s="168" t="s">
        <v>111</v>
      </c>
      <c r="BK91" s="170">
        <f>SUM(BK92:BK95)</f>
        <v>0</v>
      </c>
    </row>
    <row r="92" spans="1:65" s="2" customFormat="1" ht="16.5" customHeight="1">
      <c r="A92" s="34"/>
      <c r="B92" s="35"/>
      <c r="C92" s="173" t="s">
        <v>81</v>
      </c>
      <c r="D92" s="173" t="s">
        <v>113</v>
      </c>
      <c r="E92" s="174" t="s">
        <v>136</v>
      </c>
      <c r="F92" s="175" t="s">
        <v>137</v>
      </c>
      <c r="G92" s="176" t="s">
        <v>116</v>
      </c>
      <c r="H92" s="177">
        <v>312</v>
      </c>
      <c r="I92" s="178"/>
      <c r="J92" s="179">
        <f>ROUND(I92*H92,2)</f>
        <v>0</v>
      </c>
      <c r="K92" s="175" t="s">
        <v>122</v>
      </c>
      <c r="L92" s="39"/>
      <c r="M92" s="180" t="s">
        <v>19</v>
      </c>
      <c r="N92" s="181" t="s">
        <v>42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117</v>
      </c>
      <c r="AT92" s="184" t="s">
        <v>113</v>
      </c>
      <c r="AU92" s="184" t="s">
        <v>81</v>
      </c>
      <c r="AY92" s="17" t="s">
        <v>111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79</v>
      </c>
      <c r="BK92" s="185">
        <f>ROUND(I92*H92,2)</f>
        <v>0</v>
      </c>
      <c r="BL92" s="17" t="s">
        <v>117</v>
      </c>
      <c r="BM92" s="184" t="s">
        <v>138</v>
      </c>
    </row>
    <row r="93" spans="1:65" s="2" customFormat="1" ht="11.25">
      <c r="A93" s="34"/>
      <c r="B93" s="35"/>
      <c r="C93" s="36"/>
      <c r="D93" s="186" t="s">
        <v>124</v>
      </c>
      <c r="E93" s="36"/>
      <c r="F93" s="187" t="s">
        <v>139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124</v>
      </c>
      <c r="AU93" s="17" t="s">
        <v>81</v>
      </c>
    </row>
    <row r="94" spans="1:65" s="2" customFormat="1" ht="24.2" customHeight="1">
      <c r="A94" s="34"/>
      <c r="B94" s="35"/>
      <c r="C94" s="173" t="s">
        <v>140</v>
      </c>
      <c r="D94" s="173" t="s">
        <v>113</v>
      </c>
      <c r="E94" s="174" t="s">
        <v>141</v>
      </c>
      <c r="F94" s="175" t="s">
        <v>142</v>
      </c>
      <c r="G94" s="176" t="s">
        <v>116</v>
      </c>
      <c r="H94" s="177">
        <v>312</v>
      </c>
      <c r="I94" s="178"/>
      <c r="J94" s="179">
        <f>ROUND(I94*H94,2)</f>
        <v>0</v>
      </c>
      <c r="K94" s="175" t="s">
        <v>122</v>
      </c>
      <c r="L94" s="39"/>
      <c r="M94" s="180" t="s">
        <v>19</v>
      </c>
      <c r="N94" s="181" t="s">
        <v>42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117</v>
      </c>
      <c r="AT94" s="184" t="s">
        <v>113</v>
      </c>
      <c r="AU94" s="184" t="s">
        <v>81</v>
      </c>
      <c r="AY94" s="17" t="s">
        <v>111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79</v>
      </c>
      <c r="BK94" s="185">
        <f>ROUND(I94*H94,2)</f>
        <v>0</v>
      </c>
      <c r="BL94" s="17" t="s">
        <v>117</v>
      </c>
      <c r="BM94" s="184" t="s">
        <v>143</v>
      </c>
    </row>
    <row r="95" spans="1:65" s="2" customFormat="1" ht="11.25">
      <c r="A95" s="34"/>
      <c r="B95" s="35"/>
      <c r="C95" s="36"/>
      <c r="D95" s="186" t="s">
        <v>124</v>
      </c>
      <c r="E95" s="36"/>
      <c r="F95" s="187" t="s">
        <v>144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124</v>
      </c>
      <c r="AU95" s="17" t="s">
        <v>81</v>
      </c>
    </row>
    <row r="96" spans="1:65" s="12" customFormat="1" ht="22.9" customHeight="1">
      <c r="B96" s="157"/>
      <c r="C96" s="158"/>
      <c r="D96" s="159" t="s">
        <v>70</v>
      </c>
      <c r="E96" s="171" t="s">
        <v>145</v>
      </c>
      <c r="F96" s="171" t="s">
        <v>146</v>
      </c>
      <c r="G96" s="158"/>
      <c r="H96" s="158"/>
      <c r="I96" s="161"/>
      <c r="J96" s="172">
        <f>BK96</f>
        <v>0</v>
      </c>
      <c r="K96" s="158"/>
      <c r="L96" s="163"/>
      <c r="M96" s="164"/>
      <c r="N96" s="165"/>
      <c r="O96" s="165"/>
      <c r="P96" s="166">
        <f>SUM(P97:P98)</f>
        <v>0</v>
      </c>
      <c r="Q96" s="165"/>
      <c r="R96" s="166">
        <f>SUM(R97:R98)</f>
        <v>0</v>
      </c>
      <c r="S96" s="165"/>
      <c r="T96" s="167">
        <f>SUM(T97:T98)</f>
        <v>6.24</v>
      </c>
      <c r="AR96" s="168" t="s">
        <v>79</v>
      </c>
      <c r="AT96" s="169" t="s">
        <v>70</v>
      </c>
      <c r="AU96" s="169" t="s">
        <v>79</v>
      </c>
      <c r="AY96" s="168" t="s">
        <v>111</v>
      </c>
      <c r="BK96" s="170">
        <f>SUM(BK97:BK98)</f>
        <v>0</v>
      </c>
    </row>
    <row r="97" spans="1:65" s="2" customFormat="1" ht="33" customHeight="1">
      <c r="A97" s="34"/>
      <c r="B97" s="35"/>
      <c r="C97" s="173" t="s">
        <v>117</v>
      </c>
      <c r="D97" s="173" t="s">
        <v>113</v>
      </c>
      <c r="E97" s="174" t="s">
        <v>147</v>
      </c>
      <c r="F97" s="175" t="s">
        <v>148</v>
      </c>
      <c r="G97" s="176" t="s">
        <v>116</v>
      </c>
      <c r="H97" s="177">
        <v>312</v>
      </c>
      <c r="I97" s="178"/>
      <c r="J97" s="179">
        <f>ROUND(I97*H97,2)</f>
        <v>0</v>
      </c>
      <c r="K97" s="175" t="s">
        <v>122</v>
      </c>
      <c r="L97" s="39"/>
      <c r="M97" s="180" t="s">
        <v>19</v>
      </c>
      <c r="N97" s="181" t="s">
        <v>42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0.02</v>
      </c>
      <c r="T97" s="183">
        <f>S97*H97</f>
        <v>6.24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117</v>
      </c>
      <c r="AT97" s="184" t="s">
        <v>113</v>
      </c>
      <c r="AU97" s="184" t="s">
        <v>81</v>
      </c>
      <c r="AY97" s="17" t="s">
        <v>111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79</v>
      </c>
      <c r="BK97" s="185">
        <f>ROUND(I97*H97,2)</f>
        <v>0</v>
      </c>
      <c r="BL97" s="17" t="s">
        <v>117</v>
      </c>
      <c r="BM97" s="184" t="s">
        <v>149</v>
      </c>
    </row>
    <row r="98" spans="1:65" s="2" customFormat="1" ht="11.25">
      <c r="A98" s="34"/>
      <c r="B98" s="35"/>
      <c r="C98" s="36"/>
      <c r="D98" s="186" t="s">
        <v>124</v>
      </c>
      <c r="E98" s="36"/>
      <c r="F98" s="187" t="s">
        <v>150</v>
      </c>
      <c r="G98" s="36"/>
      <c r="H98" s="36"/>
      <c r="I98" s="188"/>
      <c r="J98" s="36"/>
      <c r="K98" s="36"/>
      <c r="L98" s="39"/>
      <c r="M98" s="212"/>
      <c r="N98" s="213"/>
      <c r="O98" s="214"/>
      <c r="P98" s="214"/>
      <c r="Q98" s="214"/>
      <c r="R98" s="214"/>
      <c r="S98" s="214"/>
      <c r="T98" s="21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124</v>
      </c>
      <c r="AU98" s="17" t="s">
        <v>81</v>
      </c>
    </row>
    <row r="99" spans="1:65" s="2" customFormat="1" ht="6.95" customHeight="1">
      <c r="A99" s="34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39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sheetProtection algorithmName="SHA-512" hashValue="8s3S/b8Y+0FGAEpvCsmZFw2bbHblG2xQwXpG/IJcjwvu94guRFD9YYqBPcUvIUwD5dz/FU+HTzF6x7CjUilIIg==" saltValue="qZtK1m3gjeNaJluBIh9PNuyKcV96z/qf2nyO2+KrdRdOgNqp9Xcn7R5KzReqmpqD/RCIDM/m9+SoBeLTN95afg==" spinCount="100000" sheet="1" objects="1" scenarios="1" formatColumns="0" formatRows="0" autoFilter="0"/>
  <autoFilter ref="C82:K9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5" r:id="rId3"/>
    <hyperlink ref="F98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topLeftCell="A13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7" t="s">
        <v>84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85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44" t="str">
        <f>'Rekapitulace stavby'!K6</f>
        <v>Trutnov - oprava nábřežní stezky pro pěší a cyklisty úseky Nábřežní a nábřeží Václava Havla</v>
      </c>
      <c r="F7" s="345"/>
      <c r="G7" s="345"/>
      <c r="H7" s="345"/>
      <c r="L7" s="20"/>
    </row>
    <row r="8" spans="1:46" s="2" customFormat="1" ht="12" customHeight="1">
      <c r="A8" s="34"/>
      <c r="B8" s="39"/>
      <c r="C8" s="34"/>
      <c r="D8" s="105" t="s">
        <v>86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6" t="s">
        <v>151</v>
      </c>
      <c r="F9" s="347"/>
      <c r="G9" s="347"/>
      <c r="H9" s="347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>
        <f>'Rekapitulace stavby'!AN8</f>
        <v>45532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8" t="str">
        <f>'Rekapitulace stavby'!E14</f>
        <v>Vyplň údaj</v>
      </c>
      <c r="F18" s="349"/>
      <c r="G18" s="349"/>
      <c r="H18" s="349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31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33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34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0" t="s">
        <v>19</v>
      </c>
      <c r="F27" s="350"/>
      <c r="G27" s="350"/>
      <c r="H27" s="350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ROUND(J87,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ROUND((SUM(BE87:BE158)),  2)</f>
        <v>0</v>
      </c>
      <c r="G33" s="34"/>
      <c r="H33" s="34"/>
      <c r="I33" s="118">
        <v>0.21</v>
      </c>
      <c r="J33" s="117">
        <f>ROUND(((SUM(BE87:BE158))*I33),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ROUND((SUM(BF87:BF158)),  2)</f>
        <v>0</v>
      </c>
      <c r="G34" s="34"/>
      <c r="H34" s="34"/>
      <c r="I34" s="118">
        <v>0.12</v>
      </c>
      <c r="J34" s="117">
        <f>ROUND(((SUM(BF87:BF158))*I34),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ROUND((SUM(BG87:BG158)),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ROUND((SUM(BH87:BH158)),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ROUND((SUM(BI87:BI158)),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88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1" t="str">
        <f>E7</f>
        <v>Trutnov - oprava nábřežní stezky pro pěší a cyklisty úseky Nábřežní a nábřeží Václava Havla</v>
      </c>
      <c r="F48" s="352"/>
      <c r="G48" s="352"/>
      <c r="H48" s="352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86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3" t="str">
        <f>E9</f>
        <v>SO02 - Úsek nábřeží Václava Havla - Nad Jezem k Novodvorskému mostu</v>
      </c>
      <c r="F50" s="353"/>
      <c r="G50" s="353"/>
      <c r="H50" s="353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Trutnov</v>
      </c>
      <c r="G52" s="36"/>
      <c r="H52" s="36"/>
      <c r="I52" s="29" t="s">
        <v>23</v>
      </c>
      <c r="J52" s="59">
        <f>IF(J12="","",J12)</f>
        <v>45532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24</v>
      </c>
      <c r="D54" s="36"/>
      <c r="E54" s="36"/>
      <c r="F54" s="27" t="str">
        <f>E15</f>
        <v>Technické služby Trutnov s.r.o., Šikmá 371,Trutnov</v>
      </c>
      <c r="G54" s="36"/>
      <c r="H54" s="36"/>
      <c r="I54" s="29" t="s">
        <v>30</v>
      </c>
      <c r="J54" s="32" t="str">
        <f>E21</f>
        <v>Ing. David Pauzar, Srpnová 171, 541 01 Trutnov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7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33</v>
      </c>
      <c r="J55" s="32" t="str">
        <f>E24</f>
        <v xml:space="preserve">Technické služby Trutnov s.r.o.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89</v>
      </c>
      <c r="D57" s="131"/>
      <c r="E57" s="131"/>
      <c r="F57" s="131"/>
      <c r="G57" s="131"/>
      <c r="H57" s="131"/>
      <c r="I57" s="131"/>
      <c r="J57" s="132" t="s">
        <v>90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J87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91</v>
      </c>
    </row>
    <row r="60" spans="1:47" s="9" customFormat="1" ht="24.95" customHeight="1">
      <c r="B60" s="134"/>
      <c r="C60" s="135"/>
      <c r="D60" s="136" t="s">
        <v>92</v>
      </c>
      <c r="E60" s="137"/>
      <c r="F60" s="137"/>
      <c r="G60" s="137"/>
      <c r="H60" s="137"/>
      <c r="I60" s="137"/>
      <c r="J60" s="138">
        <f>J88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93</v>
      </c>
      <c r="E61" s="143"/>
      <c r="F61" s="143"/>
      <c r="G61" s="143"/>
      <c r="H61" s="143"/>
      <c r="I61" s="143"/>
      <c r="J61" s="144">
        <f>J89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94</v>
      </c>
      <c r="E62" s="143"/>
      <c r="F62" s="143"/>
      <c r="G62" s="143"/>
      <c r="H62" s="143"/>
      <c r="I62" s="143"/>
      <c r="J62" s="144">
        <f>J99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152</v>
      </c>
      <c r="E63" s="143"/>
      <c r="F63" s="143"/>
      <c r="G63" s="143"/>
      <c r="H63" s="143"/>
      <c r="I63" s="143"/>
      <c r="J63" s="144">
        <f>J113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153</v>
      </c>
      <c r="E64" s="143"/>
      <c r="F64" s="143"/>
      <c r="G64" s="143"/>
      <c r="H64" s="143"/>
      <c r="I64" s="143"/>
      <c r="J64" s="144">
        <f>J116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95</v>
      </c>
      <c r="E65" s="143"/>
      <c r="F65" s="143"/>
      <c r="G65" s="143"/>
      <c r="H65" s="143"/>
      <c r="I65" s="143"/>
      <c r="J65" s="144">
        <f>J119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154</v>
      </c>
      <c r="E66" s="143"/>
      <c r="F66" s="143"/>
      <c r="G66" s="143"/>
      <c r="H66" s="143"/>
      <c r="I66" s="143"/>
      <c r="J66" s="144">
        <f>J135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155</v>
      </c>
      <c r="E67" s="143"/>
      <c r="F67" s="143"/>
      <c r="G67" s="143"/>
      <c r="H67" s="143"/>
      <c r="I67" s="143"/>
      <c r="J67" s="144">
        <f>J148</f>
        <v>0</v>
      </c>
      <c r="K67" s="141"/>
      <c r="L67" s="145"/>
    </row>
    <row r="68" spans="1:31" s="2" customFormat="1" ht="21.7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7"/>
      <c r="C69" s="48"/>
      <c r="D69" s="48"/>
      <c r="E69" s="48"/>
      <c r="F69" s="48"/>
      <c r="G69" s="48"/>
      <c r="H69" s="48"/>
      <c r="I69" s="48"/>
      <c r="J69" s="48"/>
      <c r="K69" s="48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96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16</v>
      </c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51" t="str">
        <f>E7</f>
        <v>Trutnov - oprava nábřežní stezky pro pěší a cyklisty úseky Nábřežní a nábřeží Václava Havla</v>
      </c>
      <c r="F77" s="352"/>
      <c r="G77" s="352"/>
      <c r="H77" s="352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86</v>
      </c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6"/>
      <c r="D79" s="36"/>
      <c r="E79" s="323" t="str">
        <f>E9</f>
        <v>SO02 - Úsek nábřeží Václava Havla - Nad Jezem k Novodvorskému mostu</v>
      </c>
      <c r="F79" s="353"/>
      <c r="G79" s="353"/>
      <c r="H79" s="353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6"/>
      <c r="E81" s="36"/>
      <c r="F81" s="27" t="str">
        <f>F12</f>
        <v>Trutnov</v>
      </c>
      <c r="G81" s="36"/>
      <c r="H81" s="36"/>
      <c r="I81" s="29" t="s">
        <v>23</v>
      </c>
      <c r="J81" s="59">
        <f>IF(J12="","",J12)</f>
        <v>45532</v>
      </c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40.15" customHeight="1">
      <c r="A83" s="34"/>
      <c r="B83" s="35"/>
      <c r="C83" s="29" t="s">
        <v>24</v>
      </c>
      <c r="D83" s="36"/>
      <c r="E83" s="36"/>
      <c r="F83" s="27" t="str">
        <f>E15</f>
        <v>Technické služby Trutnov s.r.o., Šikmá 371,Trutnov</v>
      </c>
      <c r="G83" s="36"/>
      <c r="H83" s="36"/>
      <c r="I83" s="29" t="s">
        <v>30</v>
      </c>
      <c r="J83" s="32" t="str">
        <f>E21</f>
        <v>Ing. David Pauzar, Srpnová 171, 541 01 Trutnov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28</v>
      </c>
      <c r="D84" s="36"/>
      <c r="E84" s="36"/>
      <c r="F84" s="27" t="str">
        <f>IF(E18="","",E18)</f>
        <v>Vyplň údaj</v>
      </c>
      <c r="G84" s="36"/>
      <c r="H84" s="36"/>
      <c r="I84" s="29" t="s">
        <v>33</v>
      </c>
      <c r="J84" s="32" t="str">
        <f>E24</f>
        <v xml:space="preserve">Technické služby Trutnov s.r.o. 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46"/>
      <c r="B86" s="147"/>
      <c r="C86" s="148" t="s">
        <v>97</v>
      </c>
      <c r="D86" s="149" t="s">
        <v>56</v>
      </c>
      <c r="E86" s="149" t="s">
        <v>52</v>
      </c>
      <c r="F86" s="149" t="s">
        <v>53</v>
      </c>
      <c r="G86" s="149" t="s">
        <v>98</v>
      </c>
      <c r="H86" s="149" t="s">
        <v>99</v>
      </c>
      <c r="I86" s="149" t="s">
        <v>100</v>
      </c>
      <c r="J86" s="149" t="s">
        <v>90</v>
      </c>
      <c r="K86" s="150" t="s">
        <v>101</v>
      </c>
      <c r="L86" s="151"/>
      <c r="M86" s="68" t="s">
        <v>19</v>
      </c>
      <c r="N86" s="69" t="s">
        <v>41</v>
      </c>
      <c r="O86" s="69" t="s">
        <v>102</v>
      </c>
      <c r="P86" s="69" t="s">
        <v>103</v>
      </c>
      <c r="Q86" s="69" t="s">
        <v>104</v>
      </c>
      <c r="R86" s="69" t="s">
        <v>105</v>
      </c>
      <c r="S86" s="69" t="s">
        <v>106</v>
      </c>
      <c r="T86" s="70" t="s">
        <v>107</v>
      </c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</row>
    <row r="87" spans="1:65" s="2" customFormat="1" ht="22.9" customHeight="1">
      <c r="A87" s="34"/>
      <c r="B87" s="35"/>
      <c r="C87" s="75" t="s">
        <v>108</v>
      </c>
      <c r="D87" s="36"/>
      <c r="E87" s="36"/>
      <c r="F87" s="36"/>
      <c r="G87" s="36"/>
      <c r="H87" s="36"/>
      <c r="I87" s="36"/>
      <c r="J87" s="152">
        <f>BK87</f>
        <v>0</v>
      </c>
      <c r="K87" s="36"/>
      <c r="L87" s="39"/>
      <c r="M87" s="71"/>
      <c r="N87" s="153"/>
      <c r="O87" s="72"/>
      <c r="P87" s="154">
        <f>P88</f>
        <v>0</v>
      </c>
      <c r="Q87" s="72"/>
      <c r="R87" s="154">
        <f>R88</f>
        <v>358.49507000000006</v>
      </c>
      <c r="S87" s="72"/>
      <c r="T87" s="155">
        <f>T88</f>
        <v>757.14362500000004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70</v>
      </c>
      <c r="AU87" s="17" t="s">
        <v>91</v>
      </c>
      <c r="BK87" s="156">
        <f>BK88</f>
        <v>0</v>
      </c>
    </row>
    <row r="88" spans="1:65" s="12" customFormat="1" ht="25.9" customHeight="1">
      <c r="B88" s="157"/>
      <c r="C88" s="158"/>
      <c r="D88" s="159" t="s">
        <v>70</v>
      </c>
      <c r="E88" s="160" t="s">
        <v>109</v>
      </c>
      <c r="F88" s="160" t="s">
        <v>110</v>
      </c>
      <c r="G88" s="158"/>
      <c r="H88" s="158"/>
      <c r="I88" s="161"/>
      <c r="J88" s="162">
        <f>BK88</f>
        <v>0</v>
      </c>
      <c r="K88" s="158"/>
      <c r="L88" s="163"/>
      <c r="M88" s="164"/>
      <c r="N88" s="165"/>
      <c r="O88" s="165"/>
      <c r="P88" s="166">
        <f>P89+P99+P113+P116+P119+P135+P148</f>
        <v>0</v>
      </c>
      <c r="Q88" s="165"/>
      <c r="R88" s="166">
        <f>R89+R99+R113+R116+R119+R135+R148</f>
        <v>358.49507000000006</v>
      </c>
      <c r="S88" s="165"/>
      <c r="T88" s="167">
        <f>T89+T99+T113+T116+T119+T135+T148</f>
        <v>757.14362500000004</v>
      </c>
      <c r="AR88" s="168" t="s">
        <v>79</v>
      </c>
      <c r="AT88" s="169" t="s">
        <v>70</v>
      </c>
      <c r="AU88" s="169" t="s">
        <v>71</v>
      </c>
      <c r="AY88" s="168" t="s">
        <v>111</v>
      </c>
      <c r="BK88" s="170">
        <f>BK89+BK99+BK113+BK116+BK119+BK135+BK148</f>
        <v>0</v>
      </c>
    </row>
    <row r="89" spans="1:65" s="12" customFormat="1" ht="22.9" customHeight="1">
      <c r="B89" s="157"/>
      <c r="C89" s="158"/>
      <c r="D89" s="159" t="s">
        <v>70</v>
      </c>
      <c r="E89" s="171" t="s">
        <v>79</v>
      </c>
      <c r="F89" s="171" t="s">
        <v>112</v>
      </c>
      <c r="G89" s="158"/>
      <c r="H89" s="158"/>
      <c r="I89" s="161"/>
      <c r="J89" s="172">
        <f>BK89</f>
        <v>0</v>
      </c>
      <c r="K89" s="158"/>
      <c r="L89" s="163"/>
      <c r="M89" s="164"/>
      <c r="N89" s="165"/>
      <c r="O89" s="165"/>
      <c r="P89" s="166">
        <f>SUM(P90:P98)</f>
        <v>0</v>
      </c>
      <c r="Q89" s="165"/>
      <c r="R89" s="166">
        <f>SUM(R90:R98)</f>
        <v>5.4970000000000005E-2</v>
      </c>
      <c r="S89" s="165"/>
      <c r="T89" s="167">
        <f>SUM(T90:T98)</f>
        <v>654.34362500000009</v>
      </c>
      <c r="AR89" s="168" t="s">
        <v>79</v>
      </c>
      <c r="AT89" s="169" t="s">
        <v>70</v>
      </c>
      <c r="AU89" s="169" t="s">
        <v>79</v>
      </c>
      <c r="AY89" s="168" t="s">
        <v>111</v>
      </c>
      <c r="BK89" s="170">
        <f>SUM(BK90:BK98)</f>
        <v>0</v>
      </c>
    </row>
    <row r="90" spans="1:65" s="2" customFormat="1" ht="37.9" customHeight="1">
      <c r="A90" s="34"/>
      <c r="B90" s="35"/>
      <c r="C90" s="173" t="s">
        <v>79</v>
      </c>
      <c r="D90" s="173" t="s">
        <v>113</v>
      </c>
      <c r="E90" s="174" t="s">
        <v>156</v>
      </c>
      <c r="F90" s="175" t="s">
        <v>157</v>
      </c>
      <c r="G90" s="176" t="s">
        <v>116</v>
      </c>
      <c r="H90" s="177">
        <v>64.125</v>
      </c>
      <c r="I90" s="178"/>
      <c r="J90" s="179">
        <f>ROUND(I90*H90,2)</f>
        <v>0</v>
      </c>
      <c r="K90" s="175" t="s">
        <v>122</v>
      </c>
      <c r="L90" s="39"/>
      <c r="M90" s="180" t="s">
        <v>19</v>
      </c>
      <c r="N90" s="181" t="s">
        <v>42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0.41699999999999998</v>
      </c>
      <c r="T90" s="183">
        <f>S90*H90</f>
        <v>26.740124999999999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117</v>
      </c>
      <c r="AT90" s="184" t="s">
        <v>113</v>
      </c>
      <c r="AU90" s="184" t="s">
        <v>81</v>
      </c>
      <c r="AY90" s="17" t="s">
        <v>111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79</v>
      </c>
      <c r="BK90" s="185">
        <f>ROUND(I90*H90,2)</f>
        <v>0</v>
      </c>
      <c r="BL90" s="17" t="s">
        <v>117</v>
      </c>
      <c r="BM90" s="184" t="s">
        <v>158</v>
      </c>
    </row>
    <row r="91" spans="1:65" s="2" customFormat="1" ht="11.25">
      <c r="A91" s="34"/>
      <c r="B91" s="35"/>
      <c r="C91" s="36"/>
      <c r="D91" s="186" t="s">
        <v>124</v>
      </c>
      <c r="E91" s="36"/>
      <c r="F91" s="187" t="s">
        <v>159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124</v>
      </c>
      <c r="AU91" s="17" t="s">
        <v>81</v>
      </c>
    </row>
    <row r="92" spans="1:65" s="2" customFormat="1" ht="37.9" customHeight="1">
      <c r="A92" s="34"/>
      <c r="B92" s="35"/>
      <c r="C92" s="173" t="s">
        <v>81</v>
      </c>
      <c r="D92" s="173" t="s">
        <v>113</v>
      </c>
      <c r="E92" s="174" t="s">
        <v>160</v>
      </c>
      <c r="F92" s="175" t="s">
        <v>161</v>
      </c>
      <c r="G92" s="176" t="s">
        <v>116</v>
      </c>
      <c r="H92" s="177">
        <v>64.125</v>
      </c>
      <c r="I92" s="178"/>
      <c r="J92" s="179">
        <f>ROUND(I92*H92,2)</f>
        <v>0</v>
      </c>
      <c r="K92" s="175" t="s">
        <v>122</v>
      </c>
      <c r="L92" s="39"/>
      <c r="M92" s="180" t="s">
        <v>19</v>
      </c>
      <c r="N92" s="181" t="s">
        <v>42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0.3</v>
      </c>
      <c r="T92" s="183">
        <f>S92*H92</f>
        <v>19.237500000000001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117</v>
      </c>
      <c r="AT92" s="184" t="s">
        <v>113</v>
      </c>
      <c r="AU92" s="184" t="s">
        <v>81</v>
      </c>
      <c r="AY92" s="17" t="s">
        <v>111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79</v>
      </c>
      <c r="BK92" s="185">
        <f>ROUND(I92*H92,2)</f>
        <v>0</v>
      </c>
      <c r="BL92" s="17" t="s">
        <v>117</v>
      </c>
      <c r="BM92" s="184" t="s">
        <v>162</v>
      </c>
    </row>
    <row r="93" spans="1:65" s="2" customFormat="1" ht="11.25">
      <c r="A93" s="34"/>
      <c r="B93" s="35"/>
      <c r="C93" s="36"/>
      <c r="D93" s="186" t="s">
        <v>124</v>
      </c>
      <c r="E93" s="36"/>
      <c r="F93" s="187" t="s">
        <v>163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124</v>
      </c>
      <c r="AU93" s="17" t="s">
        <v>81</v>
      </c>
    </row>
    <row r="94" spans="1:65" s="2" customFormat="1" ht="37.9" customHeight="1">
      <c r="A94" s="34"/>
      <c r="B94" s="35"/>
      <c r="C94" s="173" t="s">
        <v>140</v>
      </c>
      <c r="D94" s="173" t="s">
        <v>113</v>
      </c>
      <c r="E94" s="174" t="s">
        <v>164</v>
      </c>
      <c r="F94" s="175" t="s">
        <v>165</v>
      </c>
      <c r="G94" s="176" t="s">
        <v>116</v>
      </c>
      <c r="H94" s="177">
        <v>327</v>
      </c>
      <c r="I94" s="178"/>
      <c r="J94" s="179">
        <f>ROUND(I94*H94,2)</f>
        <v>0</v>
      </c>
      <c r="K94" s="175" t="s">
        <v>122</v>
      </c>
      <c r="L94" s="39"/>
      <c r="M94" s="180" t="s">
        <v>19</v>
      </c>
      <c r="N94" s="181" t="s">
        <v>42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0.316</v>
      </c>
      <c r="T94" s="183">
        <f>S94*H94</f>
        <v>103.33200000000001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117</v>
      </c>
      <c r="AT94" s="184" t="s">
        <v>113</v>
      </c>
      <c r="AU94" s="184" t="s">
        <v>81</v>
      </c>
      <c r="AY94" s="17" t="s">
        <v>111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79</v>
      </c>
      <c r="BK94" s="185">
        <f>ROUND(I94*H94,2)</f>
        <v>0</v>
      </c>
      <c r="BL94" s="17" t="s">
        <v>117</v>
      </c>
      <c r="BM94" s="184" t="s">
        <v>166</v>
      </c>
    </row>
    <row r="95" spans="1:65" s="2" customFormat="1" ht="11.25">
      <c r="A95" s="34"/>
      <c r="B95" s="35"/>
      <c r="C95" s="36"/>
      <c r="D95" s="186" t="s">
        <v>124</v>
      </c>
      <c r="E95" s="36"/>
      <c r="F95" s="187" t="s">
        <v>167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124</v>
      </c>
      <c r="AU95" s="17" t="s">
        <v>81</v>
      </c>
    </row>
    <row r="96" spans="1:65" s="2" customFormat="1" ht="24.2" customHeight="1">
      <c r="A96" s="34"/>
      <c r="B96" s="35"/>
      <c r="C96" s="173" t="s">
        <v>117</v>
      </c>
      <c r="D96" s="173" t="s">
        <v>113</v>
      </c>
      <c r="E96" s="174" t="s">
        <v>168</v>
      </c>
      <c r="F96" s="175" t="s">
        <v>169</v>
      </c>
      <c r="G96" s="176" t="s">
        <v>116</v>
      </c>
      <c r="H96" s="177">
        <v>5452</v>
      </c>
      <c r="I96" s="178"/>
      <c r="J96" s="179">
        <f>ROUND(I96*H96,2)</f>
        <v>0</v>
      </c>
      <c r="K96" s="175" t="s">
        <v>19</v>
      </c>
      <c r="L96" s="39"/>
      <c r="M96" s="180" t="s">
        <v>19</v>
      </c>
      <c r="N96" s="181" t="s">
        <v>42</v>
      </c>
      <c r="O96" s="64"/>
      <c r="P96" s="182">
        <f>O96*H96</f>
        <v>0</v>
      </c>
      <c r="Q96" s="182">
        <v>1.0000000000000001E-5</v>
      </c>
      <c r="R96" s="182">
        <f>Q96*H96</f>
        <v>5.4520000000000006E-2</v>
      </c>
      <c r="S96" s="182">
        <v>9.1999999999999998E-2</v>
      </c>
      <c r="T96" s="183">
        <f>S96*H96</f>
        <v>501.584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117</v>
      </c>
      <c r="AT96" s="184" t="s">
        <v>113</v>
      </c>
      <c r="AU96" s="184" t="s">
        <v>81</v>
      </c>
      <c r="AY96" s="17" t="s">
        <v>111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79</v>
      </c>
      <c r="BK96" s="185">
        <f>ROUND(I96*H96,2)</f>
        <v>0</v>
      </c>
      <c r="BL96" s="17" t="s">
        <v>117</v>
      </c>
      <c r="BM96" s="184" t="s">
        <v>170</v>
      </c>
    </row>
    <row r="97" spans="1:65" s="2" customFormat="1" ht="24.2" customHeight="1">
      <c r="A97" s="34"/>
      <c r="B97" s="35"/>
      <c r="C97" s="173" t="s">
        <v>119</v>
      </c>
      <c r="D97" s="173" t="s">
        <v>113</v>
      </c>
      <c r="E97" s="174" t="s">
        <v>171</v>
      </c>
      <c r="F97" s="175" t="s">
        <v>115</v>
      </c>
      <c r="G97" s="176" t="s">
        <v>116</v>
      </c>
      <c r="H97" s="177">
        <v>15</v>
      </c>
      <c r="I97" s="178"/>
      <c r="J97" s="179">
        <f>ROUND(I97*H97,2)</f>
        <v>0</v>
      </c>
      <c r="K97" s="175" t="s">
        <v>122</v>
      </c>
      <c r="L97" s="39"/>
      <c r="M97" s="180" t="s">
        <v>19</v>
      </c>
      <c r="N97" s="181" t="s">
        <v>42</v>
      </c>
      <c r="O97" s="64"/>
      <c r="P97" s="182">
        <f>O97*H97</f>
        <v>0</v>
      </c>
      <c r="Q97" s="182">
        <v>3.0000000000000001E-5</v>
      </c>
      <c r="R97" s="182">
        <f>Q97*H97</f>
        <v>4.4999999999999999E-4</v>
      </c>
      <c r="S97" s="182">
        <v>0.23</v>
      </c>
      <c r="T97" s="183">
        <f>S97*H97</f>
        <v>3.45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117</v>
      </c>
      <c r="AT97" s="184" t="s">
        <v>113</v>
      </c>
      <c r="AU97" s="184" t="s">
        <v>81</v>
      </c>
      <c r="AY97" s="17" t="s">
        <v>111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79</v>
      </c>
      <c r="BK97" s="185">
        <f>ROUND(I97*H97,2)</f>
        <v>0</v>
      </c>
      <c r="BL97" s="17" t="s">
        <v>117</v>
      </c>
      <c r="BM97" s="184" t="s">
        <v>172</v>
      </c>
    </row>
    <row r="98" spans="1:65" s="2" customFormat="1" ht="11.25">
      <c r="A98" s="34"/>
      <c r="B98" s="35"/>
      <c r="C98" s="36"/>
      <c r="D98" s="186" t="s">
        <v>124</v>
      </c>
      <c r="E98" s="36"/>
      <c r="F98" s="187" t="s">
        <v>173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124</v>
      </c>
      <c r="AU98" s="17" t="s">
        <v>81</v>
      </c>
    </row>
    <row r="99" spans="1:65" s="12" customFormat="1" ht="22.9" customHeight="1">
      <c r="B99" s="157"/>
      <c r="C99" s="158"/>
      <c r="D99" s="159" t="s">
        <v>70</v>
      </c>
      <c r="E99" s="171" t="s">
        <v>119</v>
      </c>
      <c r="F99" s="171" t="s">
        <v>135</v>
      </c>
      <c r="G99" s="158"/>
      <c r="H99" s="158"/>
      <c r="I99" s="161"/>
      <c r="J99" s="172">
        <f>BK99</f>
        <v>0</v>
      </c>
      <c r="K99" s="158"/>
      <c r="L99" s="163"/>
      <c r="M99" s="164"/>
      <c r="N99" s="165"/>
      <c r="O99" s="165"/>
      <c r="P99" s="166">
        <f>SUM(P100:P112)</f>
        <v>0</v>
      </c>
      <c r="Q99" s="165"/>
      <c r="R99" s="166">
        <f>SUM(R100:R112)</f>
        <v>260.65690000000001</v>
      </c>
      <c r="S99" s="165"/>
      <c r="T99" s="167">
        <f>SUM(T100:T112)</f>
        <v>0</v>
      </c>
      <c r="AR99" s="168" t="s">
        <v>79</v>
      </c>
      <c r="AT99" s="169" t="s">
        <v>70</v>
      </c>
      <c r="AU99" s="169" t="s">
        <v>79</v>
      </c>
      <c r="AY99" s="168" t="s">
        <v>111</v>
      </c>
      <c r="BK99" s="170">
        <f>SUM(BK100:BK112)</f>
        <v>0</v>
      </c>
    </row>
    <row r="100" spans="1:65" s="2" customFormat="1" ht="24.2" customHeight="1">
      <c r="A100" s="34"/>
      <c r="B100" s="35"/>
      <c r="C100" s="173" t="s">
        <v>131</v>
      </c>
      <c r="D100" s="173" t="s">
        <v>113</v>
      </c>
      <c r="E100" s="174" t="s">
        <v>174</v>
      </c>
      <c r="F100" s="175" t="s">
        <v>175</v>
      </c>
      <c r="G100" s="176" t="s">
        <v>116</v>
      </c>
      <c r="H100" s="177">
        <v>925.6</v>
      </c>
      <c r="I100" s="178"/>
      <c r="J100" s="179">
        <f>ROUND(I100*H100,2)</f>
        <v>0</v>
      </c>
      <c r="K100" s="175" t="s">
        <v>122</v>
      </c>
      <c r="L100" s="39"/>
      <c r="M100" s="180" t="s">
        <v>19</v>
      </c>
      <c r="N100" s="181" t="s">
        <v>42</v>
      </c>
      <c r="O100" s="64"/>
      <c r="P100" s="182">
        <f>O100*H100</f>
        <v>0</v>
      </c>
      <c r="Q100" s="182">
        <v>0.23799999999999999</v>
      </c>
      <c r="R100" s="182">
        <f>Q100*H100</f>
        <v>220.2928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117</v>
      </c>
      <c r="AT100" s="184" t="s">
        <v>113</v>
      </c>
      <c r="AU100" s="184" t="s">
        <v>81</v>
      </c>
      <c r="AY100" s="17" t="s">
        <v>111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79</v>
      </c>
      <c r="BK100" s="185">
        <f>ROUND(I100*H100,2)</f>
        <v>0</v>
      </c>
      <c r="BL100" s="17" t="s">
        <v>117</v>
      </c>
      <c r="BM100" s="184" t="s">
        <v>176</v>
      </c>
    </row>
    <row r="101" spans="1:65" s="2" customFormat="1" ht="11.25">
      <c r="A101" s="34"/>
      <c r="B101" s="35"/>
      <c r="C101" s="36"/>
      <c r="D101" s="186" t="s">
        <v>124</v>
      </c>
      <c r="E101" s="36"/>
      <c r="F101" s="187" t="s">
        <v>177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124</v>
      </c>
      <c r="AU101" s="17" t="s">
        <v>81</v>
      </c>
    </row>
    <row r="102" spans="1:65" s="2" customFormat="1" ht="16.5" customHeight="1">
      <c r="A102" s="34"/>
      <c r="B102" s="35"/>
      <c r="C102" s="173" t="s">
        <v>145</v>
      </c>
      <c r="D102" s="173" t="s">
        <v>113</v>
      </c>
      <c r="E102" s="174" t="s">
        <v>136</v>
      </c>
      <c r="F102" s="175" t="s">
        <v>137</v>
      </c>
      <c r="G102" s="176" t="s">
        <v>116</v>
      </c>
      <c r="H102" s="177">
        <v>5140</v>
      </c>
      <c r="I102" s="178"/>
      <c r="J102" s="179">
        <f>ROUND(I102*H102,2)</f>
        <v>0</v>
      </c>
      <c r="K102" s="175" t="s">
        <v>122</v>
      </c>
      <c r="L102" s="39"/>
      <c r="M102" s="180" t="s">
        <v>19</v>
      </c>
      <c r="N102" s="181" t="s">
        <v>42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117</v>
      </c>
      <c r="AT102" s="184" t="s">
        <v>113</v>
      </c>
      <c r="AU102" s="184" t="s">
        <v>81</v>
      </c>
      <c r="AY102" s="17" t="s">
        <v>111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79</v>
      </c>
      <c r="BK102" s="185">
        <f>ROUND(I102*H102,2)</f>
        <v>0</v>
      </c>
      <c r="BL102" s="17" t="s">
        <v>117</v>
      </c>
      <c r="BM102" s="184" t="s">
        <v>178</v>
      </c>
    </row>
    <row r="103" spans="1:65" s="2" customFormat="1" ht="11.25">
      <c r="A103" s="34"/>
      <c r="B103" s="35"/>
      <c r="C103" s="36"/>
      <c r="D103" s="186" t="s">
        <v>124</v>
      </c>
      <c r="E103" s="36"/>
      <c r="F103" s="187" t="s">
        <v>139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124</v>
      </c>
      <c r="AU103" s="17" t="s">
        <v>81</v>
      </c>
    </row>
    <row r="104" spans="1:65" s="2" customFormat="1" ht="24.2" customHeight="1">
      <c r="A104" s="34"/>
      <c r="B104" s="35"/>
      <c r="C104" s="173" t="s">
        <v>179</v>
      </c>
      <c r="D104" s="173" t="s">
        <v>113</v>
      </c>
      <c r="E104" s="174" t="s">
        <v>141</v>
      </c>
      <c r="F104" s="175" t="s">
        <v>142</v>
      </c>
      <c r="G104" s="176" t="s">
        <v>116</v>
      </c>
      <c r="H104" s="177">
        <v>5140</v>
      </c>
      <c r="I104" s="178"/>
      <c r="J104" s="179">
        <f>ROUND(I104*H104,2)</f>
        <v>0</v>
      </c>
      <c r="K104" s="175" t="s">
        <v>122</v>
      </c>
      <c r="L104" s="39"/>
      <c r="M104" s="180" t="s">
        <v>19</v>
      </c>
      <c r="N104" s="181" t="s">
        <v>42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117</v>
      </c>
      <c r="AT104" s="184" t="s">
        <v>113</v>
      </c>
      <c r="AU104" s="184" t="s">
        <v>81</v>
      </c>
      <c r="AY104" s="17" t="s">
        <v>111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79</v>
      </c>
      <c r="BK104" s="185">
        <f>ROUND(I104*H104,2)</f>
        <v>0</v>
      </c>
      <c r="BL104" s="17" t="s">
        <v>117</v>
      </c>
      <c r="BM104" s="184" t="s">
        <v>180</v>
      </c>
    </row>
    <row r="105" spans="1:65" s="2" customFormat="1" ht="11.25">
      <c r="A105" s="34"/>
      <c r="B105" s="35"/>
      <c r="C105" s="36"/>
      <c r="D105" s="186" t="s">
        <v>124</v>
      </c>
      <c r="E105" s="36"/>
      <c r="F105" s="187" t="s">
        <v>144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124</v>
      </c>
      <c r="AU105" s="17" t="s">
        <v>81</v>
      </c>
    </row>
    <row r="106" spans="1:65" s="2" customFormat="1" ht="33" customHeight="1">
      <c r="A106" s="34"/>
      <c r="B106" s="35"/>
      <c r="C106" s="173" t="s">
        <v>181</v>
      </c>
      <c r="D106" s="173" t="s">
        <v>113</v>
      </c>
      <c r="E106" s="174" t="s">
        <v>182</v>
      </c>
      <c r="F106" s="175" t="s">
        <v>183</v>
      </c>
      <c r="G106" s="176" t="s">
        <v>116</v>
      </c>
      <c r="H106" s="177">
        <v>64.125</v>
      </c>
      <c r="I106" s="178"/>
      <c r="J106" s="179">
        <f>ROUND(I106*H106,2)</f>
        <v>0</v>
      </c>
      <c r="K106" s="175" t="s">
        <v>122</v>
      </c>
      <c r="L106" s="39"/>
      <c r="M106" s="180" t="s">
        <v>19</v>
      </c>
      <c r="N106" s="181" t="s">
        <v>42</v>
      </c>
      <c r="O106" s="64"/>
      <c r="P106" s="182">
        <f>O106*H106</f>
        <v>0</v>
      </c>
      <c r="Q106" s="182">
        <v>0.19536000000000001</v>
      </c>
      <c r="R106" s="182">
        <f>Q106*H106</f>
        <v>12.52746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117</v>
      </c>
      <c r="AT106" s="184" t="s">
        <v>113</v>
      </c>
      <c r="AU106" s="184" t="s">
        <v>81</v>
      </c>
      <c r="AY106" s="17" t="s">
        <v>111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79</v>
      </c>
      <c r="BK106" s="185">
        <f>ROUND(I106*H106,2)</f>
        <v>0</v>
      </c>
      <c r="BL106" s="17" t="s">
        <v>117</v>
      </c>
      <c r="BM106" s="184" t="s">
        <v>184</v>
      </c>
    </row>
    <row r="107" spans="1:65" s="2" customFormat="1" ht="11.25">
      <c r="A107" s="34"/>
      <c r="B107" s="35"/>
      <c r="C107" s="36"/>
      <c r="D107" s="186" t="s">
        <v>124</v>
      </c>
      <c r="E107" s="36"/>
      <c r="F107" s="187" t="s">
        <v>185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124</v>
      </c>
      <c r="AU107" s="17" t="s">
        <v>81</v>
      </c>
    </row>
    <row r="108" spans="1:65" s="2" customFormat="1" ht="19.5">
      <c r="A108" s="34"/>
      <c r="B108" s="35"/>
      <c r="C108" s="36"/>
      <c r="D108" s="203" t="s">
        <v>186</v>
      </c>
      <c r="E108" s="36"/>
      <c r="F108" s="216" t="s">
        <v>187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186</v>
      </c>
      <c r="AU108" s="17" t="s">
        <v>81</v>
      </c>
    </row>
    <row r="109" spans="1:65" s="2" customFormat="1" ht="44.25" customHeight="1">
      <c r="A109" s="34"/>
      <c r="B109" s="35"/>
      <c r="C109" s="173" t="s">
        <v>8</v>
      </c>
      <c r="D109" s="173" t="s">
        <v>113</v>
      </c>
      <c r="E109" s="174" t="s">
        <v>188</v>
      </c>
      <c r="F109" s="175" t="s">
        <v>189</v>
      </c>
      <c r="G109" s="176" t="s">
        <v>116</v>
      </c>
      <c r="H109" s="177">
        <v>312</v>
      </c>
      <c r="I109" s="178"/>
      <c r="J109" s="179">
        <f>ROUND(I109*H109,2)</f>
        <v>0</v>
      </c>
      <c r="K109" s="175" t="s">
        <v>122</v>
      </c>
      <c r="L109" s="39"/>
      <c r="M109" s="180" t="s">
        <v>19</v>
      </c>
      <c r="N109" s="181" t="s">
        <v>42</v>
      </c>
      <c r="O109" s="64"/>
      <c r="P109" s="182">
        <f>O109*H109</f>
        <v>0</v>
      </c>
      <c r="Q109" s="182">
        <v>8.9219999999999994E-2</v>
      </c>
      <c r="R109" s="182">
        <f>Q109*H109</f>
        <v>27.836639999999999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117</v>
      </c>
      <c r="AT109" s="184" t="s">
        <v>113</v>
      </c>
      <c r="AU109" s="184" t="s">
        <v>81</v>
      </c>
      <c r="AY109" s="17" t="s">
        <v>111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79</v>
      </c>
      <c r="BK109" s="185">
        <f>ROUND(I109*H109,2)</f>
        <v>0</v>
      </c>
      <c r="BL109" s="17" t="s">
        <v>117</v>
      </c>
      <c r="BM109" s="184" t="s">
        <v>190</v>
      </c>
    </row>
    <row r="110" spans="1:65" s="2" customFormat="1" ht="11.25">
      <c r="A110" s="34"/>
      <c r="B110" s="35"/>
      <c r="C110" s="36"/>
      <c r="D110" s="186" t="s">
        <v>124</v>
      </c>
      <c r="E110" s="36"/>
      <c r="F110" s="187" t="s">
        <v>191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124</v>
      </c>
      <c r="AU110" s="17" t="s">
        <v>81</v>
      </c>
    </row>
    <row r="111" spans="1:65" s="2" customFormat="1" ht="16.5" customHeight="1">
      <c r="A111" s="34"/>
      <c r="B111" s="35"/>
      <c r="C111" s="191" t="s">
        <v>192</v>
      </c>
      <c r="D111" s="191" t="s">
        <v>127</v>
      </c>
      <c r="E111" s="192" t="s">
        <v>193</v>
      </c>
      <c r="F111" s="193" t="s">
        <v>194</v>
      </c>
      <c r="G111" s="194" t="s">
        <v>116</v>
      </c>
      <c r="H111" s="195">
        <v>303</v>
      </c>
      <c r="I111" s="196"/>
      <c r="J111" s="197">
        <f>ROUND(I111*H111,2)</f>
        <v>0</v>
      </c>
      <c r="K111" s="193" t="s">
        <v>19</v>
      </c>
      <c r="L111" s="198"/>
      <c r="M111" s="199" t="s">
        <v>19</v>
      </c>
      <c r="N111" s="200" t="s">
        <v>42</v>
      </c>
      <c r="O111" s="64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131</v>
      </c>
      <c r="AT111" s="184" t="s">
        <v>127</v>
      </c>
      <c r="AU111" s="184" t="s">
        <v>81</v>
      </c>
      <c r="AY111" s="17" t="s">
        <v>111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79</v>
      </c>
      <c r="BK111" s="185">
        <f>ROUND(I111*H111,2)</f>
        <v>0</v>
      </c>
      <c r="BL111" s="17" t="s">
        <v>117</v>
      </c>
      <c r="BM111" s="184" t="s">
        <v>195</v>
      </c>
    </row>
    <row r="112" spans="1:65" s="2" customFormat="1" ht="16.5" customHeight="1">
      <c r="A112" s="34"/>
      <c r="B112" s="35"/>
      <c r="C112" s="191" t="s">
        <v>196</v>
      </c>
      <c r="D112" s="191" t="s">
        <v>127</v>
      </c>
      <c r="E112" s="192" t="s">
        <v>197</v>
      </c>
      <c r="F112" s="193" t="s">
        <v>198</v>
      </c>
      <c r="G112" s="194" t="s">
        <v>116</v>
      </c>
      <c r="H112" s="195">
        <v>9</v>
      </c>
      <c r="I112" s="196"/>
      <c r="J112" s="197">
        <f>ROUND(I112*H112,2)</f>
        <v>0</v>
      </c>
      <c r="K112" s="193" t="s">
        <v>19</v>
      </c>
      <c r="L112" s="198"/>
      <c r="M112" s="199" t="s">
        <v>19</v>
      </c>
      <c r="N112" s="200" t="s">
        <v>42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131</v>
      </c>
      <c r="AT112" s="184" t="s">
        <v>127</v>
      </c>
      <c r="AU112" s="184" t="s">
        <v>81</v>
      </c>
      <c r="AY112" s="17" t="s">
        <v>111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79</v>
      </c>
      <c r="BK112" s="185">
        <f>ROUND(I112*H112,2)</f>
        <v>0</v>
      </c>
      <c r="BL112" s="17" t="s">
        <v>117</v>
      </c>
      <c r="BM112" s="184" t="s">
        <v>199</v>
      </c>
    </row>
    <row r="113" spans="1:65" s="12" customFormat="1" ht="22.9" customHeight="1">
      <c r="B113" s="157"/>
      <c r="C113" s="158"/>
      <c r="D113" s="159" t="s">
        <v>70</v>
      </c>
      <c r="E113" s="171" t="s">
        <v>126</v>
      </c>
      <c r="F113" s="171" t="s">
        <v>200</v>
      </c>
      <c r="G113" s="158"/>
      <c r="H113" s="158"/>
      <c r="I113" s="161"/>
      <c r="J113" s="172">
        <f>BK113</f>
        <v>0</v>
      </c>
      <c r="K113" s="158"/>
      <c r="L113" s="163"/>
      <c r="M113" s="164"/>
      <c r="N113" s="165"/>
      <c r="O113" s="165"/>
      <c r="P113" s="166">
        <f>SUM(P114:P115)</f>
        <v>0</v>
      </c>
      <c r="Q113" s="165"/>
      <c r="R113" s="166">
        <f>SUM(R114:R115)</f>
        <v>0.62864999999999993</v>
      </c>
      <c r="S113" s="165"/>
      <c r="T113" s="167">
        <f>SUM(T114:T115)</f>
        <v>0</v>
      </c>
      <c r="AR113" s="168" t="s">
        <v>79</v>
      </c>
      <c r="AT113" s="169" t="s">
        <v>70</v>
      </c>
      <c r="AU113" s="169" t="s">
        <v>79</v>
      </c>
      <c r="AY113" s="168" t="s">
        <v>111</v>
      </c>
      <c r="BK113" s="170">
        <f>SUM(BK114:BK115)</f>
        <v>0</v>
      </c>
    </row>
    <row r="114" spans="1:65" s="2" customFormat="1" ht="16.5" customHeight="1">
      <c r="A114" s="34"/>
      <c r="B114" s="35"/>
      <c r="C114" s="173" t="s">
        <v>201</v>
      </c>
      <c r="D114" s="173" t="s">
        <v>113</v>
      </c>
      <c r="E114" s="174" t="s">
        <v>202</v>
      </c>
      <c r="F114" s="175" t="s">
        <v>203</v>
      </c>
      <c r="G114" s="176" t="s">
        <v>116</v>
      </c>
      <c r="H114" s="177">
        <v>55</v>
      </c>
      <c r="I114" s="178"/>
      <c r="J114" s="179">
        <f>ROUND(I114*H114,2)</f>
        <v>0</v>
      </c>
      <c r="K114" s="175" t="s">
        <v>122</v>
      </c>
      <c r="L114" s="39"/>
      <c r="M114" s="180" t="s">
        <v>19</v>
      </c>
      <c r="N114" s="181" t="s">
        <v>42</v>
      </c>
      <c r="O114" s="64"/>
      <c r="P114" s="182">
        <f>O114*H114</f>
        <v>0</v>
      </c>
      <c r="Q114" s="182">
        <v>1.1429999999999999E-2</v>
      </c>
      <c r="R114" s="182">
        <f>Q114*H114</f>
        <v>0.62864999999999993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117</v>
      </c>
      <c r="AT114" s="184" t="s">
        <v>113</v>
      </c>
      <c r="AU114" s="184" t="s">
        <v>81</v>
      </c>
      <c r="AY114" s="17" t="s">
        <v>111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79</v>
      </c>
      <c r="BK114" s="185">
        <f>ROUND(I114*H114,2)</f>
        <v>0</v>
      </c>
      <c r="BL114" s="17" t="s">
        <v>117</v>
      </c>
      <c r="BM114" s="184" t="s">
        <v>204</v>
      </c>
    </row>
    <row r="115" spans="1:65" s="2" customFormat="1" ht="11.25">
      <c r="A115" s="34"/>
      <c r="B115" s="35"/>
      <c r="C115" s="36"/>
      <c r="D115" s="186" t="s">
        <v>124</v>
      </c>
      <c r="E115" s="36"/>
      <c r="F115" s="187" t="s">
        <v>205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124</v>
      </c>
      <c r="AU115" s="17" t="s">
        <v>81</v>
      </c>
    </row>
    <row r="116" spans="1:65" s="12" customFormat="1" ht="22.9" customHeight="1">
      <c r="B116" s="157"/>
      <c r="C116" s="158"/>
      <c r="D116" s="159" t="s">
        <v>70</v>
      </c>
      <c r="E116" s="171" t="s">
        <v>131</v>
      </c>
      <c r="F116" s="171" t="s">
        <v>206</v>
      </c>
      <c r="G116" s="158"/>
      <c r="H116" s="158"/>
      <c r="I116" s="161"/>
      <c r="J116" s="172">
        <f>BK116</f>
        <v>0</v>
      </c>
      <c r="K116" s="158"/>
      <c r="L116" s="163"/>
      <c r="M116" s="164"/>
      <c r="N116" s="165"/>
      <c r="O116" s="165"/>
      <c r="P116" s="166">
        <f>SUM(P117:P118)</f>
        <v>0</v>
      </c>
      <c r="Q116" s="165"/>
      <c r="R116" s="166">
        <f>SUM(R117:R118)</f>
        <v>13.05522</v>
      </c>
      <c r="S116" s="165"/>
      <c r="T116" s="167">
        <f>SUM(T117:T118)</f>
        <v>0</v>
      </c>
      <c r="AR116" s="168" t="s">
        <v>79</v>
      </c>
      <c r="AT116" s="169" t="s">
        <v>70</v>
      </c>
      <c r="AU116" s="169" t="s">
        <v>79</v>
      </c>
      <c r="AY116" s="168" t="s">
        <v>111</v>
      </c>
      <c r="BK116" s="170">
        <f>SUM(BK117:BK118)</f>
        <v>0</v>
      </c>
    </row>
    <row r="117" spans="1:65" s="2" customFormat="1" ht="16.5" customHeight="1">
      <c r="A117" s="34"/>
      <c r="B117" s="35"/>
      <c r="C117" s="173" t="s">
        <v>207</v>
      </c>
      <c r="D117" s="173" t="s">
        <v>113</v>
      </c>
      <c r="E117" s="174" t="s">
        <v>208</v>
      </c>
      <c r="F117" s="175" t="s">
        <v>209</v>
      </c>
      <c r="G117" s="176" t="s">
        <v>210</v>
      </c>
      <c r="H117" s="177">
        <v>6</v>
      </c>
      <c r="I117" s="178"/>
      <c r="J117" s="179">
        <f>ROUND(I117*H117,2)</f>
        <v>0</v>
      </c>
      <c r="K117" s="175" t="s">
        <v>19</v>
      </c>
      <c r="L117" s="39"/>
      <c r="M117" s="180" t="s">
        <v>19</v>
      </c>
      <c r="N117" s="181" t="s">
        <v>42</v>
      </c>
      <c r="O117" s="64"/>
      <c r="P117" s="182">
        <f>O117*H117</f>
        <v>0</v>
      </c>
      <c r="Q117" s="182">
        <v>2.1158700000000001</v>
      </c>
      <c r="R117" s="182">
        <f>Q117*H117</f>
        <v>12.695220000000001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117</v>
      </c>
      <c r="AT117" s="184" t="s">
        <v>113</v>
      </c>
      <c r="AU117" s="184" t="s">
        <v>81</v>
      </c>
      <c r="AY117" s="17" t="s">
        <v>111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79</v>
      </c>
      <c r="BK117" s="185">
        <f>ROUND(I117*H117,2)</f>
        <v>0</v>
      </c>
      <c r="BL117" s="17" t="s">
        <v>117</v>
      </c>
      <c r="BM117" s="184" t="s">
        <v>211</v>
      </c>
    </row>
    <row r="118" spans="1:65" s="2" customFormat="1" ht="16.5" customHeight="1">
      <c r="A118" s="34"/>
      <c r="B118" s="35"/>
      <c r="C118" s="191" t="s">
        <v>212</v>
      </c>
      <c r="D118" s="191" t="s">
        <v>127</v>
      </c>
      <c r="E118" s="192" t="s">
        <v>213</v>
      </c>
      <c r="F118" s="193" t="s">
        <v>214</v>
      </c>
      <c r="G118" s="194" t="s">
        <v>210</v>
      </c>
      <c r="H118" s="195">
        <v>6</v>
      </c>
      <c r="I118" s="196"/>
      <c r="J118" s="197">
        <f>ROUND(I118*H118,2)</f>
        <v>0</v>
      </c>
      <c r="K118" s="193" t="s">
        <v>122</v>
      </c>
      <c r="L118" s="198"/>
      <c r="M118" s="199" t="s">
        <v>19</v>
      </c>
      <c r="N118" s="200" t="s">
        <v>42</v>
      </c>
      <c r="O118" s="64"/>
      <c r="P118" s="182">
        <f>O118*H118</f>
        <v>0</v>
      </c>
      <c r="Q118" s="182">
        <v>0.06</v>
      </c>
      <c r="R118" s="182">
        <f>Q118*H118</f>
        <v>0.36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131</v>
      </c>
      <c r="AT118" s="184" t="s">
        <v>127</v>
      </c>
      <c r="AU118" s="184" t="s">
        <v>81</v>
      </c>
      <c r="AY118" s="17" t="s">
        <v>111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79</v>
      </c>
      <c r="BK118" s="185">
        <f>ROUND(I118*H118,2)</f>
        <v>0</v>
      </c>
      <c r="BL118" s="17" t="s">
        <v>117</v>
      </c>
      <c r="BM118" s="184" t="s">
        <v>215</v>
      </c>
    </row>
    <row r="119" spans="1:65" s="12" customFormat="1" ht="22.9" customHeight="1">
      <c r="B119" s="157"/>
      <c r="C119" s="158"/>
      <c r="D119" s="159" t="s">
        <v>70</v>
      </c>
      <c r="E119" s="171" t="s">
        <v>145</v>
      </c>
      <c r="F119" s="171" t="s">
        <v>146</v>
      </c>
      <c r="G119" s="158"/>
      <c r="H119" s="158"/>
      <c r="I119" s="161"/>
      <c r="J119" s="172">
        <f>BK119</f>
        <v>0</v>
      </c>
      <c r="K119" s="158"/>
      <c r="L119" s="163"/>
      <c r="M119" s="164"/>
      <c r="N119" s="165"/>
      <c r="O119" s="165"/>
      <c r="P119" s="166">
        <f>SUM(P120:P134)</f>
        <v>0</v>
      </c>
      <c r="Q119" s="165"/>
      <c r="R119" s="166">
        <f>SUM(R120:R134)</f>
        <v>84.099330000000009</v>
      </c>
      <c r="S119" s="165"/>
      <c r="T119" s="167">
        <f>SUM(T120:T134)</f>
        <v>102.8</v>
      </c>
      <c r="AR119" s="168" t="s">
        <v>79</v>
      </c>
      <c r="AT119" s="169" t="s">
        <v>70</v>
      </c>
      <c r="AU119" s="169" t="s">
        <v>79</v>
      </c>
      <c r="AY119" s="168" t="s">
        <v>111</v>
      </c>
      <c r="BK119" s="170">
        <f>SUM(BK120:BK134)</f>
        <v>0</v>
      </c>
    </row>
    <row r="120" spans="1:65" s="2" customFormat="1" ht="21.75" customHeight="1">
      <c r="A120" s="34"/>
      <c r="B120" s="35"/>
      <c r="C120" s="173" t="s">
        <v>216</v>
      </c>
      <c r="D120" s="173" t="s">
        <v>113</v>
      </c>
      <c r="E120" s="174" t="s">
        <v>217</v>
      </c>
      <c r="F120" s="175" t="s">
        <v>218</v>
      </c>
      <c r="G120" s="176" t="s">
        <v>210</v>
      </c>
      <c r="H120" s="177">
        <v>8</v>
      </c>
      <c r="I120" s="178"/>
      <c r="J120" s="179">
        <f>ROUND(I120*H120,2)</f>
        <v>0</v>
      </c>
      <c r="K120" s="175" t="s">
        <v>122</v>
      </c>
      <c r="L120" s="39"/>
      <c r="M120" s="180" t="s">
        <v>19</v>
      </c>
      <c r="N120" s="181" t="s">
        <v>42</v>
      </c>
      <c r="O120" s="64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117</v>
      </c>
      <c r="AT120" s="184" t="s">
        <v>113</v>
      </c>
      <c r="AU120" s="184" t="s">
        <v>81</v>
      </c>
      <c r="AY120" s="17" t="s">
        <v>111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7" t="s">
        <v>79</v>
      </c>
      <c r="BK120" s="185">
        <f>ROUND(I120*H120,2)</f>
        <v>0</v>
      </c>
      <c r="BL120" s="17" t="s">
        <v>117</v>
      </c>
      <c r="BM120" s="184" t="s">
        <v>219</v>
      </c>
    </row>
    <row r="121" spans="1:65" s="2" customFormat="1" ht="11.25">
      <c r="A121" s="34"/>
      <c r="B121" s="35"/>
      <c r="C121" s="36"/>
      <c r="D121" s="186" t="s">
        <v>124</v>
      </c>
      <c r="E121" s="36"/>
      <c r="F121" s="187" t="s">
        <v>220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124</v>
      </c>
      <c r="AU121" s="17" t="s">
        <v>81</v>
      </c>
    </row>
    <row r="122" spans="1:65" s="2" customFormat="1" ht="24.2" customHeight="1">
      <c r="A122" s="34"/>
      <c r="B122" s="35"/>
      <c r="C122" s="173" t="s">
        <v>221</v>
      </c>
      <c r="D122" s="173" t="s">
        <v>113</v>
      </c>
      <c r="E122" s="174" t="s">
        <v>222</v>
      </c>
      <c r="F122" s="175" t="s">
        <v>223</v>
      </c>
      <c r="G122" s="176" t="s">
        <v>210</v>
      </c>
      <c r="H122" s="177">
        <v>32</v>
      </c>
      <c r="I122" s="178"/>
      <c r="J122" s="179">
        <f>ROUND(I122*H122,2)</f>
        <v>0</v>
      </c>
      <c r="K122" s="175" t="s">
        <v>122</v>
      </c>
      <c r="L122" s="39"/>
      <c r="M122" s="180" t="s">
        <v>19</v>
      </c>
      <c r="N122" s="181" t="s">
        <v>42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117</v>
      </c>
      <c r="AT122" s="184" t="s">
        <v>113</v>
      </c>
      <c r="AU122" s="184" t="s">
        <v>81</v>
      </c>
      <c r="AY122" s="17" t="s">
        <v>111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79</v>
      </c>
      <c r="BK122" s="185">
        <f>ROUND(I122*H122,2)</f>
        <v>0</v>
      </c>
      <c r="BL122" s="17" t="s">
        <v>117</v>
      </c>
      <c r="BM122" s="184" t="s">
        <v>224</v>
      </c>
    </row>
    <row r="123" spans="1:65" s="2" customFormat="1" ht="11.25">
      <c r="A123" s="34"/>
      <c r="B123" s="35"/>
      <c r="C123" s="36"/>
      <c r="D123" s="186" t="s">
        <v>124</v>
      </c>
      <c r="E123" s="36"/>
      <c r="F123" s="187" t="s">
        <v>225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124</v>
      </c>
      <c r="AU123" s="17" t="s">
        <v>81</v>
      </c>
    </row>
    <row r="124" spans="1:65" s="2" customFormat="1" ht="16.5" customHeight="1">
      <c r="A124" s="34"/>
      <c r="B124" s="35"/>
      <c r="C124" s="173" t="s">
        <v>226</v>
      </c>
      <c r="D124" s="173" t="s">
        <v>113</v>
      </c>
      <c r="E124" s="174" t="s">
        <v>227</v>
      </c>
      <c r="F124" s="175" t="s">
        <v>228</v>
      </c>
      <c r="G124" s="176" t="s">
        <v>116</v>
      </c>
      <c r="H124" s="177">
        <v>312</v>
      </c>
      <c r="I124" s="178"/>
      <c r="J124" s="179">
        <f>ROUND(I124*H124,2)</f>
        <v>0</v>
      </c>
      <c r="K124" s="175" t="s">
        <v>122</v>
      </c>
      <c r="L124" s="39"/>
      <c r="M124" s="180" t="s">
        <v>19</v>
      </c>
      <c r="N124" s="181" t="s">
        <v>42</v>
      </c>
      <c r="O124" s="64"/>
      <c r="P124" s="182">
        <f>O124*H124</f>
        <v>0</v>
      </c>
      <c r="Q124" s="182">
        <v>1.1999999999999999E-3</v>
      </c>
      <c r="R124" s="182">
        <f>Q124*H124</f>
        <v>0.37439999999999996</v>
      </c>
      <c r="S124" s="182">
        <v>0</v>
      </c>
      <c r="T124" s="1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117</v>
      </c>
      <c r="AT124" s="184" t="s">
        <v>113</v>
      </c>
      <c r="AU124" s="184" t="s">
        <v>81</v>
      </c>
      <c r="AY124" s="17" t="s">
        <v>111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79</v>
      </c>
      <c r="BK124" s="185">
        <f>ROUND(I124*H124,2)</f>
        <v>0</v>
      </c>
      <c r="BL124" s="17" t="s">
        <v>117</v>
      </c>
      <c r="BM124" s="184" t="s">
        <v>229</v>
      </c>
    </row>
    <row r="125" spans="1:65" s="2" customFormat="1" ht="11.25">
      <c r="A125" s="34"/>
      <c r="B125" s="35"/>
      <c r="C125" s="36"/>
      <c r="D125" s="186" t="s">
        <v>124</v>
      </c>
      <c r="E125" s="36"/>
      <c r="F125" s="187" t="s">
        <v>230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124</v>
      </c>
      <c r="AU125" s="17" t="s">
        <v>81</v>
      </c>
    </row>
    <row r="126" spans="1:65" s="2" customFormat="1" ht="24.2" customHeight="1">
      <c r="A126" s="34"/>
      <c r="B126" s="35"/>
      <c r="C126" s="173" t="s">
        <v>7</v>
      </c>
      <c r="D126" s="173" t="s">
        <v>113</v>
      </c>
      <c r="E126" s="174" t="s">
        <v>231</v>
      </c>
      <c r="F126" s="175" t="s">
        <v>232</v>
      </c>
      <c r="G126" s="176" t="s">
        <v>233</v>
      </c>
      <c r="H126" s="177">
        <v>181</v>
      </c>
      <c r="I126" s="178"/>
      <c r="J126" s="179">
        <f>ROUND(I126*H126,2)</f>
        <v>0</v>
      </c>
      <c r="K126" s="175" t="s">
        <v>122</v>
      </c>
      <c r="L126" s="39"/>
      <c r="M126" s="180" t="s">
        <v>19</v>
      </c>
      <c r="N126" s="181" t="s">
        <v>42</v>
      </c>
      <c r="O126" s="64"/>
      <c r="P126" s="182">
        <f>O126*H126</f>
        <v>0</v>
      </c>
      <c r="Q126" s="182">
        <v>0.14066999999999999</v>
      </c>
      <c r="R126" s="182">
        <f>Q126*H126</f>
        <v>25.461269999999999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117</v>
      </c>
      <c r="AT126" s="184" t="s">
        <v>113</v>
      </c>
      <c r="AU126" s="184" t="s">
        <v>81</v>
      </c>
      <c r="AY126" s="17" t="s">
        <v>111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79</v>
      </c>
      <c r="BK126" s="185">
        <f>ROUND(I126*H126,2)</f>
        <v>0</v>
      </c>
      <c r="BL126" s="17" t="s">
        <v>117</v>
      </c>
      <c r="BM126" s="184" t="s">
        <v>234</v>
      </c>
    </row>
    <row r="127" spans="1:65" s="2" customFormat="1" ht="11.25">
      <c r="A127" s="34"/>
      <c r="B127" s="35"/>
      <c r="C127" s="36"/>
      <c r="D127" s="186" t="s">
        <v>124</v>
      </c>
      <c r="E127" s="36"/>
      <c r="F127" s="187" t="s">
        <v>235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124</v>
      </c>
      <c r="AU127" s="17" t="s">
        <v>81</v>
      </c>
    </row>
    <row r="128" spans="1:65" s="2" customFormat="1" ht="19.5">
      <c r="A128" s="34"/>
      <c r="B128" s="35"/>
      <c r="C128" s="36"/>
      <c r="D128" s="203" t="s">
        <v>186</v>
      </c>
      <c r="E128" s="36"/>
      <c r="F128" s="216" t="s">
        <v>236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186</v>
      </c>
      <c r="AU128" s="17" t="s">
        <v>81</v>
      </c>
    </row>
    <row r="129" spans="1:65" s="2" customFormat="1" ht="16.5" customHeight="1">
      <c r="A129" s="34"/>
      <c r="B129" s="35"/>
      <c r="C129" s="191" t="s">
        <v>237</v>
      </c>
      <c r="D129" s="191" t="s">
        <v>127</v>
      </c>
      <c r="E129" s="192" t="s">
        <v>238</v>
      </c>
      <c r="F129" s="193" t="s">
        <v>239</v>
      </c>
      <c r="G129" s="194" t="s">
        <v>233</v>
      </c>
      <c r="H129" s="195">
        <v>41.16</v>
      </c>
      <c r="I129" s="196"/>
      <c r="J129" s="197">
        <f>ROUND(I129*H129,2)</f>
        <v>0</v>
      </c>
      <c r="K129" s="193" t="s">
        <v>122</v>
      </c>
      <c r="L129" s="198"/>
      <c r="M129" s="199" t="s">
        <v>19</v>
      </c>
      <c r="N129" s="200" t="s">
        <v>42</v>
      </c>
      <c r="O129" s="64"/>
      <c r="P129" s="182">
        <f>O129*H129</f>
        <v>0</v>
      </c>
      <c r="Q129" s="182">
        <v>0.08</v>
      </c>
      <c r="R129" s="182">
        <f>Q129*H129</f>
        <v>3.2927999999999997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131</v>
      </c>
      <c r="AT129" s="184" t="s">
        <v>127</v>
      </c>
      <c r="AU129" s="184" t="s">
        <v>81</v>
      </c>
      <c r="AY129" s="17" t="s">
        <v>111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79</v>
      </c>
      <c r="BK129" s="185">
        <f>ROUND(I129*H129,2)</f>
        <v>0</v>
      </c>
      <c r="BL129" s="17" t="s">
        <v>117</v>
      </c>
      <c r="BM129" s="184" t="s">
        <v>240</v>
      </c>
    </row>
    <row r="130" spans="1:65" s="13" customFormat="1" ht="11.25">
      <c r="B130" s="201"/>
      <c r="C130" s="202"/>
      <c r="D130" s="203" t="s">
        <v>133</v>
      </c>
      <c r="E130" s="202"/>
      <c r="F130" s="204" t="s">
        <v>241</v>
      </c>
      <c r="G130" s="202"/>
      <c r="H130" s="205">
        <v>41.16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133</v>
      </c>
      <c r="AU130" s="211" t="s">
        <v>81</v>
      </c>
      <c r="AV130" s="13" t="s">
        <v>81</v>
      </c>
      <c r="AW130" s="13" t="s">
        <v>4</v>
      </c>
      <c r="AX130" s="13" t="s">
        <v>79</v>
      </c>
      <c r="AY130" s="211" t="s">
        <v>111</v>
      </c>
    </row>
    <row r="131" spans="1:65" s="2" customFormat="1" ht="24.2" customHeight="1">
      <c r="A131" s="34"/>
      <c r="B131" s="35"/>
      <c r="C131" s="173" t="s">
        <v>242</v>
      </c>
      <c r="D131" s="173" t="s">
        <v>113</v>
      </c>
      <c r="E131" s="174" t="s">
        <v>243</v>
      </c>
      <c r="F131" s="175" t="s">
        <v>244</v>
      </c>
      <c r="G131" s="176" t="s">
        <v>210</v>
      </c>
      <c r="H131" s="177">
        <v>34</v>
      </c>
      <c r="I131" s="178"/>
      <c r="J131" s="179">
        <f>ROUND(I131*H131,2)</f>
        <v>0</v>
      </c>
      <c r="K131" s="175" t="s">
        <v>122</v>
      </c>
      <c r="L131" s="39"/>
      <c r="M131" s="180" t="s">
        <v>19</v>
      </c>
      <c r="N131" s="181" t="s">
        <v>42</v>
      </c>
      <c r="O131" s="64"/>
      <c r="P131" s="182">
        <f>O131*H131</f>
        <v>0</v>
      </c>
      <c r="Q131" s="182">
        <v>1.6167899999999999</v>
      </c>
      <c r="R131" s="182">
        <f>Q131*H131</f>
        <v>54.970860000000002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117</v>
      </c>
      <c r="AT131" s="184" t="s">
        <v>113</v>
      </c>
      <c r="AU131" s="184" t="s">
        <v>81</v>
      </c>
      <c r="AY131" s="17" t="s">
        <v>111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79</v>
      </c>
      <c r="BK131" s="185">
        <f>ROUND(I131*H131,2)</f>
        <v>0</v>
      </c>
      <c r="BL131" s="17" t="s">
        <v>117</v>
      </c>
      <c r="BM131" s="184" t="s">
        <v>245</v>
      </c>
    </row>
    <row r="132" spans="1:65" s="2" customFormat="1" ht="11.25">
      <c r="A132" s="34"/>
      <c r="B132" s="35"/>
      <c r="C132" s="36"/>
      <c r="D132" s="186" t="s">
        <v>124</v>
      </c>
      <c r="E132" s="36"/>
      <c r="F132" s="187" t="s">
        <v>246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124</v>
      </c>
      <c r="AU132" s="17" t="s">
        <v>81</v>
      </c>
    </row>
    <row r="133" spans="1:65" s="2" customFormat="1" ht="33" customHeight="1">
      <c r="A133" s="34"/>
      <c r="B133" s="35"/>
      <c r="C133" s="173" t="s">
        <v>247</v>
      </c>
      <c r="D133" s="173" t="s">
        <v>113</v>
      </c>
      <c r="E133" s="174" t="s">
        <v>147</v>
      </c>
      <c r="F133" s="175" t="s">
        <v>148</v>
      </c>
      <c r="G133" s="176" t="s">
        <v>116</v>
      </c>
      <c r="H133" s="177">
        <v>5140</v>
      </c>
      <c r="I133" s="178"/>
      <c r="J133" s="179">
        <f>ROUND(I133*H133,2)</f>
        <v>0</v>
      </c>
      <c r="K133" s="175" t="s">
        <v>122</v>
      </c>
      <c r="L133" s="39"/>
      <c r="M133" s="180" t="s">
        <v>19</v>
      </c>
      <c r="N133" s="181" t="s">
        <v>42</v>
      </c>
      <c r="O133" s="64"/>
      <c r="P133" s="182">
        <f>O133*H133</f>
        <v>0</v>
      </c>
      <c r="Q133" s="182">
        <v>0</v>
      </c>
      <c r="R133" s="182">
        <f>Q133*H133</f>
        <v>0</v>
      </c>
      <c r="S133" s="182">
        <v>0.02</v>
      </c>
      <c r="T133" s="183">
        <f>S133*H133</f>
        <v>102.8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117</v>
      </c>
      <c r="AT133" s="184" t="s">
        <v>113</v>
      </c>
      <c r="AU133" s="184" t="s">
        <v>81</v>
      </c>
      <c r="AY133" s="17" t="s">
        <v>111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79</v>
      </c>
      <c r="BK133" s="185">
        <f>ROUND(I133*H133,2)</f>
        <v>0</v>
      </c>
      <c r="BL133" s="17" t="s">
        <v>117</v>
      </c>
      <c r="BM133" s="184" t="s">
        <v>248</v>
      </c>
    </row>
    <row r="134" spans="1:65" s="2" customFormat="1" ht="11.25">
      <c r="A134" s="34"/>
      <c r="B134" s="35"/>
      <c r="C134" s="36"/>
      <c r="D134" s="186" t="s">
        <v>124</v>
      </c>
      <c r="E134" s="36"/>
      <c r="F134" s="187" t="s">
        <v>150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124</v>
      </c>
      <c r="AU134" s="17" t="s">
        <v>81</v>
      </c>
    </row>
    <row r="135" spans="1:65" s="12" customFormat="1" ht="22.9" customHeight="1">
      <c r="B135" s="157"/>
      <c r="C135" s="158"/>
      <c r="D135" s="159" t="s">
        <v>70</v>
      </c>
      <c r="E135" s="171" t="s">
        <v>249</v>
      </c>
      <c r="F135" s="171" t="s">
        <v>250</v>
      </c>
      <c r="G135" s="158"/>
      <c r="H135" s="158"/>
      <c r="I135" s="161"/>
      <c r="J135" s="172">
        <f>BK135</f>
        <v>0</v>
      </c>
      <c r="K135" s="158"/>
      <c r="L135" s="163"/>
      <c r="M135" s="164"/>
      <c r="N135" s="165"/>
      <c r="O135" s="165"/>
      <c r="P135" s="166">
        <f>SUM(P136:P147)</f>
        <v>0</v>
      </c>
      <c r="Q135" s="165"/>
      <c r="R135" s="166">
        <f>SUM(R136:R147)</f>
        <v>0</v>
      </c>
      <c r="S135" s="165"/>
      <c r="T135" s="167">
        <f>SUM(T136:T147)</f>
        <v>0</v>
      </c>
      <c r="AR135" s="168" t="s">
        <v>79</v>
      </c>
      <c r="AT135" s="169" t="s">
        <v>70</v>
      </c>
      <c r="AU135" s="169" t="s">
        <v>79</v>
      </c>
      <c r="AY135" s="168" t="s">
        <v>111</v>
      </c>
      <c r="BK135" s="170">
        <f>SUM(BK136:BK147)</f>
        <v>0</v>
      </c>
    </row>
    <row r="136" spans="1:65" s="2" customFormat="1" ht="24.2" customHeight="1">
      <c r="A136" s="34"/>
      <c r="B136" s="35"/>
      <c r="C136" s="173" t="s">
        <v>251</v>
      </c>
      <c r="D136" s="173" t="s">
        <v>113</v>
      </c>
      <c r="E136" s="174" t="s">
        <v>252</v>
      </c>
      <c r="F136" s="175" t="s">
        <v>253</v>
      </c>
      <c r="G136" s="176" t="s">
        <v>254</v>
      </c>
      <c r="H136" s="177">
        <v>0.86399999999999999</v>
      </c>
      <c r="I136" s="178"/>
      <c r="J136" s="179">
        <f>ROUND(I136*H136,2)</f>
        <v>0</v>
      </c>
      <c r="K136" s="175" t="s">
        <v>122</v>
      </c>
      <c r="L136" s="39"/>
      <c r="M136" s="180" t="s">
        <v>19</v>
      </c>
      <c r="N136" s="181" t="s">
        <v>42</v>
      </c>
      <c r="O136" s="64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117</v>
      </c>
      <c r="AT136" s="184" t="s">
        <v>113</v>
      </c>
      <c r="AU136" s="184" t="s">
        <v>81</v>
      </c>
      <c r="AY136" s="17" t="s">
        <v>111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79</v>
      </c>
      <c r="BK136" s="185">
        <f>ROUND(I136*H136,2)</f>
        <v>0</v>
      </c>
      <c r="BL136" s="17" t="s">
        <v>117</v>
      </c>
      <c r="BM136" s="184" t="s">
        <v>255</v>
      </c>
    </row>
    <row r="137" spans="1:65" s="2" customFormat="1" ht="11.25">
      <c r="A137" s="34"/>
      <c r="B137" s="35"/>
      <c r="C137" s="36"/>
      <c r="D137" s="186" t="s">
        <v>124</v>
      </c>
      <c r="E137" s="36"/>
      <c r="F137" s="187" t="s">
        <v>256</v>
      </c>
      <c r="G137" s="36"/>
      <c r="H137" s="36"/>
      <c r="I137" s="188"/>
      <c r="J137" s="36"/>
      <c r="K137" s="36"/>
      <c r="L137" s="39"/>
      <c r="M137" s="189"/>
      <c r="N137" s="190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124</v>
      </c>
      <c r="AU137" s="17" t="s">
        <v>81</v>
      </c>
    </row>
    <row r="138" spans="1:65" s="2" customFormat="1" ht="24.2" customHeight="1">
      <c r="A138" s="34"/>
      <c r="B138" s="35"/>
      <c r="C138" s="173" t="s">
        <v>257</v>
      </c>
      <c r="D138" s="173" t="s">
        <v>113</v>
      </c>
      <c r="E138" s="174" t="s">
        <v>258</v>
      </c>
      <c r="F138" s="175" t="s">
        <v>259</v>
      </c>
      <c r="G138" s="176" t="s">
        <v>254</v>
      </c>
      <c r="H138" s="177">
        <v>835.14400000000001</v>
      </c>
      <c r="I138" s="178"/>
      <c r="J138" s="179">
        <f>ROUND(I138*H138,2)</f>
        <v>0</v>
      </c>
      <c r="K138" s="175" t="s">
        <v>122</v>
      </c>
      <c r="L138" s="39"/>
      <c r="M138" s="180" t="s">
        <v>19</v>
      </c>
      <c r="N138" s="181" t="s">
        <v>42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117</v>
      </c>
      <c r="AT138" s="184" t="s">
        <v>113</v>
      </c>
      <c r="AU138" s="184" t="s">
        <v>81</v>
      </c>
      <c r="AY138" s="17" t="s">
        <v>111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79</v>
      </c>
      <c r="BK138" s="185">
        <f>ROUND(I138*H138,2)</f>
        <v>0</v>
      </c>
      <c r="BL138" s="17" t="s">
        <v>117</v>
      </c>
      <c r="BM138" s="184" t="s">
        <v>260</v>
      </c>
    </row>
    <row r="139" spans="1:65" s="2" customFormat="1" ht="11.25">
      <c r="A139" s="34"/>
      <c r="B139" s="35"/>
      <c r="C139" s="36"/>
      <c r="D139" s="186" t="s">
        <v>124</v>
      </c>
      <c r="E139" s="36"/>
      <c r="F139" s="187" t="s">
        <v>261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124</v>
      </c>
      <c r="AU139" s="17" t="s">
        <v>81</v>
      </c>
    </row>
    <row r="140" spans="1:65" s="2" customFormat="1" ht="24.2" customHeight="1">
      <c r="A140" s="34"/>
      <c r="B140" s="35"/>
      <c r="C140" s="173" t="s">
        <v>262</v>
      </c>
      <c r="D140" s="173" t="s">
        <v>113</v>
      </c>
      <c r="E140" s="174" t="s">
        <v>263</v>
      </c>
      <c r="F140" s="175" t="s">
        <v>264</v>
      </c>
      <c r="G140" s="176" t="s">
        <v>254</v>
      </c>
      <c r="H140" s="177">
        <v>3340.576</v>
      </c>
      <c r="I140" s="178"/>
      <c r="J140" s="179">
        <f>ROUND(I140*H140,2)</f>
        <v>0</v>
      </c>
      <c r="K140" s="175" t="s">
        <v>122</v>
      </c>
      <c r="L140" s="39"/>
      <c r="M140" s="180" t="s">
        <v>19</v>
      </c>
      <c r="N140" s="181" t="s">
        <v>42</v>
      </c>
      <c r="O140" s="64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117</v>
      </c>
      <c r="AT140" s="184" t="s">
        <v>113</v>
      </c>
      <c r="AU140" s="184" t="s">
        <v>81</v>
      </c>
      <c r="AY140" s="17" t="s">
        <v>111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79</v>
      </c>
      <c r="BK140" s="185">
        <f>ROUND(I140*H140,2)</f>
        <v>0</v>
      </c>
      <c r="BL140" s="17" t="s">
        <v>117</v>
      </c>
      <c r="BM140" s="184" t="s">
        <v>265</v>
      </c>
    </row>
    <row r="141" spans="1:65" s="2" customFormat="1" ht="11.25">
      <c r="A141" s="34"/>
      <c r="B141" s="35"/>
      <c r="C141" s="36"/>
      <c r="D141" s="186" t="s">
        <v>124</v>
      </c>
      <c r="E141" s="36"/>
      <c r="F141" s="187" t="s">
        <v>266</v>
      </c>
      <c r="G141" s="36"/>
      <c r="H141" s="36"/>
      <c r="I141" s="188"/>
      <c r="J141" s="36"/>
      <c r="K141" s="36"/>
      <c r="L141" s="39"/>
      <c r="M141" s="189"/>
      <c r="N141" s="19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124</v>
      </c>
      <c r="AU141" s="17" t="s">
        <v>81</v>
      </c>
    </row>
    <row r="142" spans="1:65" s="2" customFormat="1" ht="24.2" customHeight="1">
      <c r="A142" s="34"/>
      <c r="B142" s="35"/>
      <c r="C142" s="173" t="s">
        <v>267</v>
      </c>
      <c r="D142" s="173" t="s">
        <v>113</v>
      </c>
      <c r="E142" s="174" t="s">
        <v>268</v>
      </c>
      <c r="F142" s="175" t="s">
        <v>269</v>
      </c>
      <c r="G142" s="176" t="s">
        <v>254</v>
      </c>
      <c r="H142" s="177">
        <v>109.04</v>
      </c>
      <c r="I142" s="178"/>
      <c r="J142" s="179">
        <f>ROUND(I142*H142,2)</f>
        <v>0</v>
      </c>
      <c r="K142" s="175" t="s">
        <v>122</v>
      </c>
      <c r="L142" s="39"/>
      <c r="M142" s="180" t="s">
        <v>19</v>
      </c>
      <c r="N142" s="181" t="s">
        <v>42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117</v>
      </c>
      <c r="AT142" s="184" t="s">
        <v>113</v>
      </c>
      <c r="AU142" s="184" t="s">
        <v>81</v>
      </c>
      <c r="AY142" s="17" t="s">
        <v>111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79</v>
      </c>
      <c r="BK142" s="185">
        <f>ROUND(I142*H142,2)</f>
        <v>0</v>
      </c>
      <c r="BL142" s="17" t="s">
        <v>117</v>
      </c>
      <c r="BM142" s="184" t="s">
        <v>270</v>
      </c>
    </row>
    <row r="143" spans="1:65" s="2" customFormat="1" ht="11.25">
      <c r="A143" s="34"/>
      <c r="B143" s="35"/>
      <c r="C143" s="36"/>
      <c r="D143" s="186" t="s">
        <v>124</v>
      </c>
      <c r="E143" s="36"/>
      <c r="F143" s="187" t="s">
        <v>271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124</v>
      </c>
      <c r="AU143" s="17" t="s">
        <v>81</v>
      </c>
    </row>
    <row r="144" spans="1:65" s="2" customFormat="1" ht="24.2" customHeight="1">
      <c r="A144" s="34"/>
      <c r="B144" s="35"/>
      <c r="C144" s="173" t="s">
        <v>272</v>
      </c>
      <c r="D144" s="173" t="s">
        <v>113</v>
      </c>
      <c r="E144" s="174" t="s">
        <v>273</v>
      </c>
      <c r="F144" s="175" t="s">
        <v>274</v>
      </c>
      <c r="G144" s="176" t="s">
        <v>254</v>
      </c>
      <c r="H144" s="177">
        <v>45.978000000000002</v>
      </c>
      <c r="I144" s="178"/>
      <c r="J144" s="179">
        <f>ROUND(I144*H144,2)</f>
        <v>0</v>
      </c>
      <c r="K144" s="175" t="s">
        <v>122</v>
      </c>
      <c r="L144" s="39"/>
      <c r="M144" s="180" t="s">
        <v>19</v>
      </c>
      <c r="N144" s="181" t="s">
        <v>42</v>
      </c>
      <c r="O144" s="64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117</v>
      </c>
      <c r="AT144" s="184" t="s">
        <v>113</v>
      </c>
      <c r="AU144" s="184" t="s">
        <v>81</v>
      </c>
      <c r="AY144" s="17" t="s">
        <v>111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79</v>
      </c>
      <c r="BK144" s="185">
        <f>ROUND(I144*H144,2)</f>
        <v>0</v>
      </c>
      <c r="BL144" s="17" t="s">
        <v>117</v>
      </c>
      <c r="BM144" s="184" t="s">
        <v>275</v>
      </c>
    </row>
    <row r="145" spans="1:65" s="2" customFormat="1" ht="11.25">
      <c r="A145" s="34"/>
      <c r="B145" s="35"/>
      <c r="C145" s="36"/>
      <c r="D145" s="186" t="s">
        <v>124</v>
      </c>
      <c r="E145" s="36"/>
      <c r="F145" s="187" t="s">
        <v>276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124</v>
      </c>
      <c r="AU145" s="17" t="s">
        <v>81</v>
      </c>
    </row>
    <row r="146" spans="1:65" s="2" customFormat="1" ht="24.2" customHeight="1">
      <c r="A146" s="34"/>
      <c r="B146" s="35"/>
      <c r="C146" s="173" t="s">
        <v>277</v>
      </c>
      <c r="D146" s="173" t="s">
        <v>113</v>
      </c>
      <c r="E146" s="174" t="s">
        <v>278</v>
      </c>
      <c r="F146" s="175" t="s">
        <v>279</v>
      </c>
      <c r="G146" s="176" t="s">
        <v>254</v>
      </c>
      <c r="H146" s="177">
        <v>680.12599999999998</v>
      </c>
      <c r="I146" s="178"/>
      <c r="J146" s="179">
        <f>ROUND(I146*H146,2)</f>
        <v>0</v>
      </c>
      <c r="K146" s="175" t="s">
        <v>122</v>
      </c>
      <c r="L146" s="39"/>
      <c r="M146" s="180" t="s">
        <v>19</v>
      </c>
      <c r="N146" s="181" t="s">
        <v>42</v>
      </c>
      <c r="O146" s="6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117</v>
      </c>
      <c r="AT146" s="184" t="s">
        <v>113</v>
      </c>
      <c r="AU146" s="184" t="s">
        <v>81</v>
      </c>
      <c r="AY146" s="17" t="s">
        <v>111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79</v>
      </c>
      <c r="BK146" s="185">
        <f>ROUND(I146*H146,2)</f>
        <v>0</v>
      </c>
      <c r="BL146" s="17" t="s">
        <v>117</v>
      </c>
      <c r="BM146" s="184" t="s">
        <v>280</v>
      </c>
    </row>
    <row r="147" spans="1:65" s="2" customFormat="1" ht="11.25">
      <c r="A147" s="34"/>
      <c r="B147" s="35"/>
      <c r="C147" s="36"/>
      <c r="D147" s="186" t="s">
        <v>124</v>
      </c>
      <c r="E147" s="36"/>
      <c r="F147" s="187" t="s">
        <v>281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124</v>
      </c>
      <c r="AU147" s="17" t="s">
        <v>81</v>
      </c>
    </row>
    <row r="148" spans="1:65" s="12" customFormat="1" ht="22.9" customHeight="1">
      <c r="B148" s="157"/>
      <c r="C148" s="158"/>
      <c r="D148" s="159" t="s">
        <v>70</v>
      </c>
      <c r="E148" s="171" t="s">
        <v>282</v>
      </c>
      <c r="F148" s="171" t="s">
        <v>283</v>
      </c>
      <c r="G148" s="158"/>
      <c r="H148" s="158"/>
      <c r="I148" s="161"/>
      <c r="J148" s="172">
        <f>BK148</f>
        <v>0</v>
      </c>
      <c r="K148" s="158"/>
      <c r="L148" s="163"/>
      <c r="M148" s="164"/>
      <c r="N148" s="165"/>
      <c r="O148" s="165"/>
      <c r="P148" s="166">
        <f>SUM(P149:P158)</f>
        <v>0</v>
      </c>
      <c r="Q148" s="165"/>
      <c r="R148" s="166">
        <f>SUM(R149:R158)</f>
        <v>0</v>
      </c>
      <c r="S148" s="165"/>
      <c r="T148" s="167">
        <f>SUM(T149:T158)</f>
        <v>0</v>
      </c>
      <c r="AR148" s="168" t="s">
        <v>79</v>
      </c>
      <c r="AT148" s="169" t="s">
        <v>70</v>
      </c>
      <c r="AU148" s="169" t="s">
        <v>79</v>
      </c>
      <c r="AY148" s="168" t="s">
        <v>111</v>
      </c>
      <c r="BK148" s="170">
        <f>SUM(BK149:BK158)</f>
        <v>0</v>
      </c>
    </row>
    <row r="149" spans="1:65" s="2" customFormat="1" ht="24.2" customHeight="1">
      <c r="A149" s="34"/>
      <c r="B149" s="35"/>
      <c r="C149" s="173" t="s">
        <v>284</v>
      </c>
      <c r="D149" s="173" t="s">
        <v>113</v>
      </c>
      <c r="E149" s="174" t="s">
        <v>285</v>
      </c>
      <c r="F149" s="175" t="s">
        <v>286</v>
      </c>
      <c r="G149" s="176" t="s">
        <v>254</v>
      </c>
      <c r="H149" s="177">
        <v>90.003</v>
      </c>
      <c r="I149" s="178"/>
      <c r="J149" s="179">
        <f>ROUND(I149*H149,2)</f>
        <v>0</v>
      </c>
      <c r="K149" s="175" t="s">
        <v>122</v>
      </c>
      <c r="L149" s="39"/>
      <c r="M149" s="180" t="s">
        <v>19</v>
      </c>
      <c r="N149" s="181" t="s">
        <v>42</v>
      </c>
      <c r="O149" s="64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117</v>
      </c>
      <c r="AT149" s="184" t="s">
        <v>113</v>
      </c>
      <c r="AU149" s="184" t="s">
        <v>81</v>
      </c>
      <c r="AY149" s="17" t="s">
        <v>111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7" t="s">
        <v>79</v>
      </c>
      <c r="BK149" s="185">
        <f>ROUND(I149*H149,2)</f>
        <v>0</v>
      </c>
      <c r="BL149" s="17" t="s">
        <v>117</v>
      </c>
      <c r="BM149" s="184" t="s">
        <v>287</v>
      </c>
    </row>
    <row r="150" spans="1:65" s="2" customFormat="1" ht="11.25">
      <c r="A150" s="34"/>
      <c r="B150" s="35"/>
      <c r="C150" s="36"/>
      <c r="D150" s="186" t="s">
        <v>124</v>
      </c>
      <c r="E150" s="36"/>
      <c r="F150" s="187" t="s">
        <v>288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124</v>
      </c>
      <c r="AU150" s="17" t="s">
        <v>81</v>
      </c>
    </row>
    <row r="151" spans="1:65" s="2" customFormat="1" ht="24.2" customHeight="1">
      <c r="A151" s="34"/>
      <c r="B151" s="35"/>
      <c r="C151" s="173" t="s">
        <v>289</v>
      </c>
      <c r="D151" s="173" t="s">
        <v>113</v>
      </c>
      <c r="E151" s="174" t="s">
        <v>290</v>
      </c>
      <c r="F151" s="175" t="s">
        <v>291</v>
      </c>
      <c r="G151" s="176" t="s">
        <v>254</v>
      </c>
      <c r="H151" s="177">
        <v>90.003</v>
      </c>
      <c r="I151" s="178"/>
      <c r="J151" s="179">
        <f>ROUND(I151*H151,2)</f>
        <v>0</v>
      </c>
      <c r="K151" s="175" t="s">
        <v>122</v>
      </c>
      <c r="L151" s="39"/>
      <c r="M151" s="180" t="s">
        <v>19</v>
      </c>
      <c r="N151" s="181" t="s">
        <v>42</v>
      </c>
      <c r="O151" s="64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117</v>
      </c>
      <c r="AT151" s="184" t="s">
        <v>113</v>
      </c>
      <c r="AU151" s="184" t="s">
        <v>81</v>
      </c>
      <c r="AY151" s="17" t="s">
        <v>111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7" t="s">
        <v>79</v>
      </c>
      <c r="BK151" s="185">
        <f>ROUND(I151*H151,2)</f>
        <v>0</v>
      </c>
      <c r="BL151" s="17" t="s">
        <v>117</v>
      </c>
      <c r="BM151" s="184" t="s">
        <v>292</v>
      </c>
    </row>
    <row r="152" spans="1:65" s="2" customFormat="1" ht="11.25">
      <c r="A152" s="34"/>
      <c r="B152" s="35"/>
      <c r="C152" s="36"/>
      <c r="D152" s="186" t="s">
        <v>124</v>
      </c>
      <c r="E152" s="36"/>
      <c r="F152" s="187" t="s">
        <v>293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124</v>
      </c>
      <c r="AU152" s="17" t="s">
        <v>81</v>
      </c>
    </row>
    <row r="153" spans="1:65" s="2" customFormat="1" ht="24.2" customHeight="1">
      <c r="A153" s="34"/>
      <c r="B153" s="35"/>
      <c r="C153" s="173" t="s">
        <v>294</v>
      </c>
      <c r="D153" s="173" t="s">
        <v>113</v>
      </c>
      <c r="E153" s="174" t="s">
        <v>295</v>
      </c>
      <c r="F153" s="175" t="s">
        <v>296</v>
      </c>
      <c r="G153" s="176" t="s">
        <v>254</v>
      </c>
      <c r="H153" s="177">
        <v>864.00699999999995</v>
      </c>
      <c r="I153" s="178"/>
      <c r="J153" s="179">
        <f>ROUND(I153*H153,2)</f>
        <v>0</v>
      </c>
      <c r="K153" s="175" t="s">
        <v>122</v>
      </c>
      <c r="L153" s="39"/>
      <c r="M153" s="180" t="s">
        <v>19</v>
      </c>
      <c r="N153" s="181" t="s">
        <v>42</v>
      </c>
      <c r="O153" s="64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4" t="s">
        <v>117</v>
      </c>
      <c r="AT153" s="184" t="s">
        <v>113</v>
      </c>
      <c r="AU153" s="184" t="s">
        <v>81</v>
      </c>
      <c r="AY153" s="17" t="s">
        <v>111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7" t="s">
        <v>79</v>
      </c>
      <c r="BK153" s="185">
        <f>ROUND(I153*H153,2)</f>
        <v>0</v>
      </c>
      <c r="BL153" s="17" t="s">
        <v>117</v>
      </c>
      <c r="BM153" s="184" t="s">
        <v>297</v>
      </c>
    </row>
    <row r="154" spans="1:65" s="2" customFormat="1" ht="11.25">
      <c r="A154" s="34"/>
      <c r="B154" s="35"/>
      <c r="C154" s="36"/>
      <c r="D154" s="186" t="s">
        <v>124</v>
      </c>
      <c r="E154" s="36"/>
      <c r="F154" s="187" t="s">
        <v>298</v>
      </c>
      <c r="G154" s="36"/>
      <c r="H154" s="36"/>
      <c r="I154" s="188"/>
      <c r="J154" s="36"/>
      <c r="K154" s="36"/>
      <c r="L154" s="39"/>
      <c r="M154" s="189"/>
      <c r="N154" s="190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124</v>
      </c>
      <c r="AU154" s="17" t="s">
        <v>81</v>
      </c>
    </row>
    <row r="155" spans="1:65" s="2" customFormat="1" ht="24.2" customHeight="1">
      <c r="A155" s="34"/>
      <c r="B155" s="35"/>
      <c r="C155" s="173" t="s">
        <v>299</v>
      </c>
      <c r="D155" s="173" t="s">
        <v>113</v>
      </c>
      <c r="E155" s="174" t="s">
        <v>300</v>
      </c>
      <c r="F155" s="175" t="s">
        <v>301</v>
      </c>
      <c r="G155" s="176" t="s">
        <v>254</v>
      </c>
      <c r="H155" s="177">
        <v>864.00699999999995</v>
      </c>
      <c r="I155" s="178"/>
      <c r="J155" s="179">
        <f>ROUND(I155*H155,2)</f>
        <v>0</v>
      </c>
      <c r="K155" s="175" t="s">
        <v>122</v>
      </c>
      <c r="L155" s="39"/>
      <c r="M155" s="180" t="s">
        <v>19</v>
      </c>
      <c r="N155" s="181" t="s">
        <v>42</v>
      </c>
      <c r="O155" s="64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4" t="s">
        <v>117</v>
      </c>
      <c r="AT155" s="184" t="s">
        <v>113</v>
      </c>
      <c r="AU155" s="184" t="s">
        <v>81</v>
      </c>
      <c r="AY155" s="17" t="s">
        <v>111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7" t="s">
        <v>79</v>
      </c>
      <c r="BK155" s="185">
        <f>ROUND(I155*H155,2)</f>
        <v>0</v>
      </c>
      <c r="BL155" s="17" t="s">
        <v>117</v>
      </c>
      <c r="BM155" s="184" t="s">
        <v>302</v>
      </c>
    </row>
    <row r="156" spans="1:65" s="2" customFormat="1" ht="11.25">
      <c r="A156" s="34"/>
      <c r="B156" s="35"/>
      <c r="C156" s="36"/>
      <c r="D156" s="186" t="s">
        <v>124</v>
      </c>
      <c r="E156" s="36"/>
      <c r="F156" s="187" t="s">
        <v>303</v>
      </c>
      <c r="G156" s="36"/>
      <c r="H156" s="36"/>
      <c r="I156" s="188"/>
      <c r="J156" s="36"/>
      <c r="K156" s="36"/>
      <c r="L156" s="39"/>
      <c r="M156" s="189"/>
      <c r="N156" s="19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124</v>
      </c>
      <c r="AU156" s="17" t="s">
        <v>81</v>
      </c>
    </row>
    <row r="157" spans="1:65" s="2" customFormat="1" ht="24.2" customHeight="1">
      <c r="A157" s="34"/>
      <c r="B157" s="35"/>
      <c r="C157" s="173" t="s">
        <v>304</v>
      </c>
      <c r="D157" s="173" t="s">
        <v>113</v>
      </c>
      <c r="E157" s="174" t="s">
        <v>305</v>
      </c>
      <c r="F157" s="175" t="s">
        <v>306</v>
      </c>
      <c r="G157" s="176" t="s">
        <v>254</v>
      </c>
      <c r="H157" s="177">
        <v>5.4729999999999999</v>
      </c>
      <c r="I157" s="178"/>
      <c r="J157" s="179">
        <f>ROUND(I157*H157,2)</f>
        <v>0</v>
      </c>
      <c r="K157" s="175" t="s">
        <v>122</v>
      </c>
      <c r="L157" s="39"/>
      <c r="M157" s="180" t="s">
        <v>19</v>
      </c>
      <c r="N157" s="181" t="s">
        <v>42</v>
      </c>
      <c r="O157" s="64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4" t="s">
        <v>117</v>
      </c>
      <c r="AT157" s="184" t="s">
        <v>113</v>
      </c>
      <c r="AU157" s="184" t="s">
        <v>81</v>
      </c>
      <c r="AY157" s="17" t="s">
        <v>111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7" t="s">
        <v>79</v>
      </c>
      <c r="BK157" s="185">
        <f>ROUND(I157*H157,2)</f>
        <v>0</v>
      </c>
      <c r="BL157" s="17" t="s">
        <v>117</v>
      </c>
      <c r="BM157" s="184" t="s">
        <v>307</v>
      </c>
    </row>
    <row r="158" spans="1:65" s="2" customFormat="1" ht="11.25">
      <c r="A158" s="34"/>
      <c r="B158" s="35"/>
      <c r="C158" s="36"/>
      <c r="D158" s="186" t="s">
        <v>124</v>
      </c>
      <c r="E158" s="36"/>
      <c r="F158" s="187" t="s">
        <v>308</v>
      </c>
      <c r="G158" s="36"/>
      <c r="H158" s="36"/>
      <c r="I158" s="188"/>
      <c r="J158" s="36"/>
      <c r="K158" s="36"/>
      <c r="L158" s="39"/>
      <c r="M158" s="212"/>
      <c r="N158" s="213"/>
      <c r="O158" s="214"/>
      <c r="P158" s="214"/>
      <c r="Q158" s="214"/>
      <c r="R158" s="214"/>
      <c r="S158" s="214"/>
      <c r="T158" s="21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124</v>
      </c>
      <c r="AU158" s="17" t="s">
        <v>81</v>
      </c>
    </row>
    <row r="159" spans="1:65" s="2" customFormat="1" ht="6.95" customHeight="1">
      <c r="A159" s="34"/>
      <c r="B159" s="47"/>
      <c r="C159" s="48"/>
      <c r="D159" s="48"/>
      <c r="E159" s="48"/>
      <c r="F159" s="48"/>
      <c r="G159" s="48"/>
      <c r="H159" s="48"/>
      <c r="I159" s="48"/>
      <c r="J159" s="48"/>
      <c r="K159" s="48"/>
      <c r="L159" s="39"/>
      <c r="M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</sheetData>
  <sheetProtection algorithmName="SHA-512" hashValue="S8f/n8mdYDx4ilQV4cZsa9oecaPDQumTTN9GVma0U6UvFbifntG4VT3d0WzbkU7zEaHp9NjlYSBPXQrSUEQQGw==" saltValue="zWS3bPbej6XADCqklo8nfr3iU8KVkgQ7lgKEPOL6bYl3SLDz8VeoLWxn+1QyidStpcJooc2O99/oE7GV6Z9siQ==" spinCount="100000" sheet="1" objects="1" scenarios="1" formatColumns="0" formatRows="0" autoFilter="0"/>
  <autoFilter ref="C86:K158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3" r:id="rId2"/>
    <hyperlink ref="F95" r:id="rId3"/>
    <hyperlink ref="F98" r:id="rId4"/>
    <hyperlink ref="F101" r:id="rId5"/>
    <hyperlink ref="F103" r:id="rId6"/>
    <hyperlink ref="F105" r:id="rId7"/>
    <hyperlink ref="F107" r:id="rId8"/>
    <hyperlink ref="F110" r:id="rId9"/>
    <hyperlink ref="F115" r:id="rId10"/>
    <hyperlink ref="F121" r:id="rId11"/>
    <hyperlink ref="F123" r:id="rId12"/>
    <hyperlink ref="F125" r:id="rId13"/>
    <hyperlink ref="F127" r:id="rId14"/>
    <hyperlink ref="F132" r:id="rId15"/>
    <hyperlink ref="F134" r:id="rId16"/>
    <hyperlink ref="F137" r:id="rId17"/>
    <hyperlink ref="F139" r:id="rId18"/>
    <hyperlink ref="F141" r:id="rId19"/>
    <hyperlink ref="F143" r:id="rId20"/>
    <hyperlink ref="F145" r:id="rId21"/>
    <hyperlink ref="F147" r:id="rId22"/>
    <hyperlink ref="F150" r:id="rId23"/>
    <hyperlink ref="F152" r:id="rId24"/>
    <hyperlink ref="F154" r:id="rId25"/>
    <hyperlink ref="F156" r:id="rId26"/>
    <hyperlink ref="F158" r:id="rId2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220" zoomScale="110" zoomScaleNormal="110" workbookViewId="0"/>
  </sheetViews>
  <sheetFormatPr defaultRowHeight="15"/>
  <cols>
    <col min="1" max="1" width="8.33203125" style="217" customWidth="1"/>
    <col min="2" max="2" width="1.6640625" style="217" customWidth="1"/>
    <col min="3" max="4" width="5" style="217" customWidth="1"/>
    <col min="5" max="5" width="11.6640625" style="217" customWidth="1"/>
    <col min="6" max="6" width="9.1640625" style="217" customWidth="1"/>
    <col min="7" max="7" width="5" style="217" customWidth="1"/>
    <col min="8" max="8" width="77.83203125" style="217" customWidth="1"/>
    <col min="9" max="10" width="20" style="217" customWidth="1"/>
    <col min="11" max="11" width="1.6640625" style="217" customWidth="1"/>
  </cols>
  <sheetData>
    <row r="1" spans="2:11" s="1" customFormat="1" ht="37.5" customHeight="1"/>
    <row r="2" spans="2:11" s="1" customFormat="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4" customFormat="1" ht="45" customHeight="1">
      <c r="B3" s="221"/>
      <c r="C3" s="356" t="s">
        <v>309</v>
      </c>
      <c r="D3" s="356"/>
      <c r="E3" s="356"/>
      <c r="F3" s="356"/>
      <c r="G3" s="356"/>
      <c r="H3" s="356"/>
      <c r="I3" s="356"/>
      <c r="J3" s="356"/>
      <c r="K3" s="222"/>
    </row>
    <row r="4" spans="2:11" s="1" customFormat="1" ht="25.5" customHeight="1">
      <c r="B4" s="223"/>
      <c r="C4" s="355" t="s">
        <v>310</v>
      </c>
      <c r="D4" s="355"/>
      <c r="E4" s="355"/>
      <c r="F4" s="355"/>
      <c r="G4" s="355"/>
      <c r="H4" s="355"/>
      <c r="I4" s="355"/>
      <c r="J4" s="355"/>
      <c r="K4" s="224"/>
    </row>
    <row r="5" spans="2:11" s="1" customFormat="1" ht="5.25" customHeight="1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s="1" customFormat="1" ht="15" customHeight="1">
      <c r="B6" s="223"/>
      <c r="C6" s="354" t="s">
        <v>311</v>
      </c>
      <c r="D6" s="354"/>
      <c r="E6" s="354"/>
      <c r="F6" s="354"/>
      <c r="G6" s="354"/>
      <c r="H6" s="354"/>
      <c r="I6" s="354"/>
      <c r="J6" s="354"/>
      <c r="K6" s="224"/>
    </row>
    <row r="7" spans="2:11" s="1" customFormat="1" ht="15" customHeight="1">
      <c r="B7" s="227"/>
      <c r="C7" s="354" t="s">
        <v>312</v>
      </c>
      <c r="D7" s="354"/>
      <c r="E7" s="354"/>
      <c r="F7" s="354"/>
      <c r="G7" s="354"/>
      <c r="H7" s="354"/>
      <c r="I7" s="354"/>
      <c r="J7" s="354"/>
      <c r="K7" s="224"/>
    </row>
    <row r="8" spans="2:11" s="1" customFormat="1" ht="12.75" customHeight="1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s="1" customFormat="1" ht="15" customHeight="1">
      <c r="B9" s="227"/>
      <c r="C9" s="354" t="s">
        <v>313</v>
      </c>
      <c r="D9" s="354"/>
      <c r="E9" s="354"/>
      <c r="F9" s="354"/>
      <c r="G9" s="354"/>
      <c r="H9" s="354"/>
      <c r="I9" s="354"/>
      <c r="J9" s="354"/>
      <c r="K9" s="224"/>
    </row>
    <row r="10" spans="2:11" s="1" customFormat="1" ht="15" customHeight="1">
      <c r="B10" s="227"/>
      <c r="C10" s="226"/>
      <c r="D10" s="354" t="s">
        <v>314</v>
      </c>
      <c r="E10" s="354"/>
      <c r="F10" s="354"/>
      <c r="G10" s="354"/>
      <c r="H10" s="354"/>
      <c r="I10" s="354"/>
      <c r="J10" s="354"/>
      <c r="K10" s="224"/>
    </row>
    <row r="11" spans="2:11" s="1" customFormat="1" ht="15" customHeight="1">
      <c r="B11" s="227"/>
      <c r="C11" s="228"/>
      <c r="D11" s="354" t="s">
        <v>315</v>
      </c>
      <c r="E11" s="354"/>
      <c r="F11" s="354"/>
      <c r="G11" s="354"/>
      <c r="H11" s="354"/>
      <c r="I11" s="354"/>
      <c r="J11" s="354"/>
      <c r="K11" s="224"/>
    </row>
    <row r="12" spans="2:11" s="1" customFormat="1" ht="15" customHeight="1">
      <c r="B12" s="227"/>
      <c r="C12" s="228"/>
      <c r="D12" s="226"/>
      <c r="E12" s="226"/>
      <c r="F12" s="226"/>
      <c r="G12" s="226"/>
      <c r="H12" s="226"/>
      <c r="I12" s="226"/>
      <c r="J12" s="226"/>
      <c r="K12" s="224"/>
    </row>
    <row r="13" spans="2:11" s="1" customFormat="1" ht="15" customHeight="1">
      <c r="B13" s="227"/>
      <c r="C13" s="228"/>
      <c r="D13" s="229" t="s">
        <v>316</v>
      </c>
      <c r="E13" s="226"/>
      <c r="F13" s="226"/>
      <c r="G13" s="226"/>
      <c r="H13" s="226"/>
      <c r="I13" s="226"/>
      <c r="J13" s="226"/>
      <c r="K13" s="224"/>
    </row>
    <row r="14" spans="2:11" s="1" customFormat="1" ht="12.75" customHeight="1">
      <c r="B14" s="227"/>
      <c r="C14" s="228"/>
      <c r="D14" s="228"/>
      <c r="E14" s="228"/>
      <c r="F14" s="228"/>
      <c r="G14" s="228"/>
      <c r="H14" s="228"/>
      <c r="I14" s="228"/>
      <c r="J14" s="228"/>
      <c r="K14" s="224"/>
    </row>
    <row r="15" spans="2:11" s="1" customFormat="1" ht="15" customHeight="1">
      <c r="B15" s="227"/>
      <c r="C15" s="228"/>
      <c r="D15" s="354" t="s">
        <v>317</v>
      </c>
      <c r="E15" s="354"/>
      <c r="F15" s="354"/>
      <c r="G15" s="354"/>
      <c r="H15" s="354"/>
      <c r="I15" s="354"/>
      <c r="J15" s="354"/>
      <c r="K15" s="224"/>
    </row>
    <row r="16" spans="2:11" s="1" customFormat="1" ht="15" customHeight="1">
      <c r="B16" s="227"/>
      <c r="C16" s="228"/>
      <c r="D16" s="354" t="s">
        <v>318</v>
      </c>
      <c r="E16" s="354"/>
      <c r="F16" s="354"/>
      <c r="G16" s="354"/>
      <c r="H16" s="354"/>
      <c r="I16" s="354"/>
      <c r="J16" s="354"/>
      <c r="K16" s="224"/>
    </row>
    <row r="17" spans="2:11" s="1" customFormat="1" ht="15" customHeight="1">
      <c r="B17" s="227"/>
      <c r="C17" s="228"/>
      <c r="D17" s="354" t="s">
        <v>319</v>
      </c>
      <c r="E17" s="354"/>
      <c r="F17" s="354"/>
      <c r="G17" s="354"/>
      <c r="H17" s="354"/>
      <c r="I17" s="354"/>
      <c r="J17" s="354"/>
      <c r="K17" s="224"/>
    </row>
    <row r="18" spans="2:11" s="1" customFormat="1" ht="15" customHeight="1">
      <c r="B18" s="227"/>
      <c r="C18" s="228"/>
      <c r="D18" s="228"/>
      <c r="E18" s="230" t="s">
        <v>78</v>
      </c>
      <c r="F18" s="354" t="s">
        <v>320</v>
      </c>
      <c r="G18" s="354"/>
      <c r="H18" s="354"/>
      <c r="I18" s="354"/>
      <c r="J18" s="354"/>
      <c r="K18" s="224"/>
    </row>
    <row r="19" spans="2:11" s="1" customFormat="1" ht="15" customHeight="1">
      <c r="B19" s="227"/>
      <c r="C19" s="228"/>
      <c r="D19" s="228"/>
      <c r="E19" s="230" t="s">
        <v>321</v>
      </c>
      <c r="F19" s="354" t="s">
        <v>322</v>
      </c>
      <c r="G19" s="354"/>
      <c r="H19" s="354"/>
      <c r="I19" s="354"/>
      <c r="J19" s="354"/>
      <c r="K19" s="224"/>
    </row>
    <row r="20" spans="2:11" s="1" customFormat="1" ht="15" customHeight="1">
      <c r="B20" s="227"/>
      <c r="C20" s="228"/>
      <c r="D20" s="228"/>
      <c r="E20" s="230" t="s">
        <v>323</v>
      </c>
      <c r="F20" s="354" t="s">
        <v>324</v>
      </c>
      <c r="G20" s="354"/>
      <c r="H20" s="354"/>
      <c r="I20" s="354"/>
      <c r="J20" s="354"/>
      <c r="K20" s="224"/>
    </row>
    <row r="21" spans="2:11" s="1" customFormat="1" ht="15" customHeight="1">
      <c r="B21" s="227"/>
      <c r="C21" s="228"/>
      <c r="D21" s="228"/>
      <c r="E21" s="230" t="s">
        <v>325</v>
      </c>
      <c r="F21" s="354" t="s">
        <v>326</v>
      </c>
      <c r="G21" s="354"/>
      <c r="H21" s="354"/>
      <c r="I21" s="354"/>
      <c r="J21" s="354"/>
      <c r="K21" s="224"/>
    </row>
    <row r="22" spans="2:11" s="1" customFormat="1" ht="15" customHeight="1">
      <c r="B22" s="227"/>
      <c r="C22" s="228"/>
      <c r="D22" s="228"/>
      <c r="E22" s="230" t="s">
        <v>327</v>
      </c>
      <c r="F22" s="354" t="s">
        <v>328</v>
      </c>
      <c r="G22" s="354"/>
      <c r="H22" s="354"/>
      <c r="I22" s="354"/>
      <c r="J22" s="354"/>
      <c r="K22" s="224"/>
    </row>
    <row r="23" spans="2:11" s="1" customFormat="1" ht="15" customHeight="1">
      <c r="B23" s="227"/>
      <c r="C23" s="228"/>
      <c r="D23" s="228"/>
      <c r="E23" s="230" t="s">
        <v>329</v>
      </c>
      <c r="F23" s="354" t="s">
        <v>330</v>
      </c>
      <c r="G23" s="354"/>
      <c r="H23" s="354"/>
      <c r="I23" s="354"/>
      <c r="J23" s="354"/>
      <c r="K23" s="224"/>
    </row>
    <row r="24" spans="2:11" s="1" customFormat="1" ht="12.75" customHeight="1">
      <c r="B24" s="227"/>
      <c r="C24" s="228"/>
      <c r="D24" s="228"/>
      <c r="E24" s="228"/>
      <c r="F24" s="228"/>
      <c r="G24" s="228"/>
      <c r="H24" s="228"/>
      <c r="I24" s="228"/>
      <c r="J24" s="228"/>
      <c r="K24" s="224"/>
    </row>
    <row r="25" spans="2:11" s="1" customFormat="1" ht="15" customHeight="1">
      <c r="B25" s="227"/>
      <c r="C25" s="354" t="s">
        <v>331</v>
      </c>
      <c r="D25" s="354"/>
      <c r="E25" s="354"/>
      <c r="F25" s="354"/>
      <c r="G25" s="354"/>
      <c r="H25" s="354"/>
      <c r="I25" s="354"/>
      <c r="J25" s="354"/>
      <c r="K25" s="224"/>
    </row>
    <row r="26" spans="2:11" s="1" customFormat="1" ht="15" customHeight="1">
      <c r="B26" s="227"/>
      <c r="C26" s="354" t="s">
        <v>332</v>
      </c>
      <c r="D26" s="354"/>
      <c r="E26" s="354"/>
      <c r="F26" s="354"/>
      <c r="G26" s="354"/>
      <c r="H26" s="354"/>
      <c r="I26" s="354"/>
      <c r="J26" s="354"/>
      <c r="K26" s="224"/>
    </row>
    <row r="27" spans="2:11" s="1" customFormat="1" ht="15" customHeight="1">
      <c r="B27" s="227"/>
      <c r="C27" s="226"/>
      <c r="D27" s="354" t="s">
        <v>333</v>
      </c>
      <c r="E27" s="354"/>
      <c r="F27" s="354"/>
      <c r="G27" s="354"/>
      <c r="H27" s="354"/>
      <c r="I27" s="354"/>
      <c r="J27" s="354"/>
      <c r="K27" s="224"/>
    </row>
    <row r="28" spans="2:11" s="1" customFormat="1" ht="15" customHeight="1">
      <c r="B28" s="227"/>
      <c r="C28" s="228"/>
      <c r="D28" s="354" t="s">
        <v>334</v>
      </c>
      <c r="E28" s="354"/>
      <c r="F28" s="354"/>
      <c r="G28" s="354"/>
      <c r="H28" s="354"/>
      <c r="I28" s="354"/>
      <c r="J28" s="354"/>
      <c r="K28" s="224"/>
    </row>
    <row r="29" spans="2:11" s="1" customFormat="1" ht="12.75" customHeight="1">
      <c r="B29" s="227"/>
      <c r="C29" s="228"/>
      <c r="D29" s="228"/>
      <c r="E29" s="228"/>
      <c r="F29" s="228"/>
      <c r="G29" s="228"/>
      <c r="H29" s="228"/>
      <c r="I29" s="228"/>
      <c r="J29" s="228"/>
      <c r="K29" s="224"/>
    </row>
    <row r="30" spans="2:11" s="1" customFormat="1" ht="15" customHeight="1">
      <c r="B30" s="227"/>
      <c r="C30" s="228"/>
      <c r="D30" s="354" t="s">
        <v>335</v>
      </c>
      <c r="E30" s="354"/>
      <c r="F30" s="354"/>
      <c r="G30" s="354"/>
      <c r="H30" s="354"/>
      <c r="I30" s="354"/>
      <c r="J30" s="354"/>
      <c r="K30" s="224"/>
    </row>
    <row r="31" spans="2:11" s="1" customFormat="1" ht="15" customHeight="1">
      <c r="B31" s="227"/>
      <c r="C31" s="228"/>
      <c r="D31" s="354" t="s">
        <v>336</v>
      </c>
      <c r="E31" s="354"/>
      <c r="F31" s="354"/>
      <c r="G31" s="354"/>
      <c r="H31" s="354"/>
      <c r="I31" s="354"/>
      <c r="J31" s="354"/>
      <c r="K31" s="224"/>
    </row>
    <row r="32" spans="2:11" s="1" customFormat="1" ht="12.75" customHeight="1">
      <c r="B32" s="227"/>
      <c r="C32" s="228"/>
      <c r="D32" s="228"/>
      <c r="E32" s="228"/>
      <c r="F32" s="228"/>
      <c r="G32" s="228"/>
      <c r="H32" s="228"/>
      <c r="I32" s="228"/>
      <c r="J32" s="228"/>
      <c r="K32" s="224"/>
    </row>
    <row r="33" spans="2:11" s="1" customFormat="1" ht="15" customHeight="1">
      <c r="B33" s="227"/>
      <c r="C33" s="228"/>
      <c r="D33" s="354" t="s">
        <v>337</v>
      </c>
      <c r="E33" s="354"/>
      <c r="F33" s="354"/>
      <c r="G33" s="354"/>
      <c r="H33" s="354"/>
      <c r="I33" s="354"/>
      <c r="J33" s="354"/>
      <c r="K33" s="224"/>
    </row>
    <row r="34" spans="2:11" s="1" customFormat="1" ht="15" customHeight="1">
      <c r="B34" s="227"/>
      <c r="C34" s="228"/>
      <c r="D34" s="354" t="s">
        <v>338</v>
      </c>
      <c r="E34" s="354"/>
      <c r="F34" s="354"/>
      <c r="G34" s="354"/>
      <c r="H34" s="354"/>
      <c r="I34" s="354"/>
      <c r="J34" s="354"/>
      <c r="K34" s="224"/>
    </row>
    <row r="35" spans="2:11" s="1" customFormat="1" ht="15" customHeight="1">
      <c r="B35" s="227"/>
      <c r="C35" s="228"/>
      <c r="D35" s="354" t="s">
        <v>339</v>
      </c>
      <c r="E35" s="354"/>
      <c r="F35" s="354"/>
      <c r="G35" s="354"/>
      <c r="H35" s="354"/>
      <c r="I35" s="354"/>
      <c r="J35" s="354"/>
      <c r="K35" s="224"/>
    </row>
    <row r="36" spans="2:11" s="1" customFormat="1" ht="15" customHeight="1">
      <c r="B36" s="227"/>
      <c r="C36" s="228"/>
      <c r="D36" s="226"/>
      <c r="E36" s="229" t="s">
        <v>97</v>
      </c>
      <c r="F36" s="226"/>
      <c r="G36" s="354" t="s">
        <v>340</v>
      </c>
      <c r="H36" s="354"/>
      <c r="I36" s="354"/>
      <c r="J36" s="354"/>
      <c r="K36" s="224"/>
    </row>
    <row r="37" spans="2:11" s="1" customFormat="1" ht="30.75" customHeight="1">
      <c r="B37" s="227"/>
      <c r="C37" s="228"/>
      <c r="D37" s="226"/>
      <c r="E37" s="229" t="s">
        <v>341</v>
      </c>
      <c r="F37" s="226"/>
      <c r="G37" s="354" t="s">
        <v>342</v>
      </c>
      <c r="H37" s="354"/>
      <c r="I37" s="354"/>
      <c r="J37" s="354"/>
      <c r="K37" s="224"/>
    </row>
    <row r="38" spans="2:11" s="1" customFormat="1" ht="15" customHeight="1">
      <c r="B38" s="227"/>
      <c r="C38" s="228"/>
      <c r="D38" s="226"/>
      <c r="E38" s="229" t="s">
        <v>52</v>
      </c>
      <c r="F38" s="226"/>
      <c r="G38" s="354" t="s">
        <v>343</v>
      </c>
      <c r="H38" s="354"/>
      <c r="I38" s="354"/>
      <c r="J38" s="354"/>
      <c r="K38" s="224"/>
    </row>
    <row r="39" spans="2:11" s="1" customFormat="1" ht="15" customHeight="1">
      <c r="B39" s="227"/>
      <c r="C39" s="228"/>
      <c r="D39" s="226"/>
      <c r="E39" s="229" t="s">
        <v>53</v>
      </c>
      <c r="F39" s="226"/>
      <c r="G39" s="354" t="s">
        <v>344</v>
      </c>
      <c r="H39" s="354"/>
      <c r="I39" s="354"/>
      <c r="J39" s="354"/>
      <c r="K39" s="224"/>
    </row>
    <row r="40" spans="2:11" s="1" customFormat="1" ht="15" customHeight="1">
      <c r="B40" s="227"/>
      <c r="C40" s="228"/>
      <c r="D40" s="226"/>
      <c r="E40" s="229" t="s">
        <v>98</v>
      </c>
      <c r="F40" s="226"/>
      <c r="G40" s="354" t="s">
        <v>345</v>
      </c>
      <c r="H40" s="354"/>
      <c r="I40" s="354"/>
      <c r="J40" s="354"/>
      <c r="K40" s="224"/>
    </row>
    <row r="41" spans="2:11" s="1" customFormat="1" ht="15" customHeight="1">
      <c r="B41" s="227"/>
      <c r="C41" s="228"/>
      <c r="D41" s="226"/>
      <c r="E41" s="229" t="s">
        <v>99</v>
      </c>
      <c r="F41" s="226"/>
      <c r="G41" s="354" t="s">
        <v>346</v>
      </c>
      <c r="H41" s="354"/>
      <c r="I41" s="354"/>
      <c r="J41" s="354"/>
      <c r="K41" s="224"/>
    </row>
    <row r="42" spans="2:11" s="1" customFormat="1" ht="15" customHeight="1">
      <c r="B42" s="227"/>
      <c r="C42" s="228"/>
      <c r="D42" s="226"/>
      <c r="E42" s="229" t="s">
        <v>347</v>
      </c>
      <c r="F42" s="226"/>
      <c r="G42" s="354" t="s">
        <v>348</v>
      </c>
      <c r="H42" s="354"/>
      <c r="I42" s="354"/>
      <c r="J42" s="354"/>
      <c r="K42" s="224"/>
    </row>
    <row r="43" spans="2:11" s="1" customFormat="1" ht="15" customHeight="1">
      <c r="B43" s="227"/>
      <c r="C43" s="228"/>
      <c r="D43" s="226"/>
      <c r="E43" s="229"/>
      <c r="F43" s="226"/>
      <c r="G43" s="354" t="s">
        <v>349</v>
      </c>
      <c r="H43" s="354"/>
      <c r="I43" s="354"/>
      <c r="J43" s="354"/>
      <c r="K43" s="224"/>
    </row>
    <row r="44" spans="2:11" s="1" customFormat="1" ht="15" customHeight="1">
      <c r="B44" s="227"/>
      <c r="C44" s="228"/>
      <c r="D44" s="226"/>
      <c r="E44" s="229" t="s">
        <v>350</v>
      </c>
      <c r="F44" s="226"/>
      <c r="G44" s="354" t="s">
        <v>351</v>
      </c>
      <c r="H44" s="354"/>
      <c r="I44" s="354"/>
      <c r="J44" s="354"/>
      <c r="K44" s="224"/>
    </row>
    <row r="45" spans="2:11" s="1" customFormat="1" ht="15" customHeight="1">
      <c r="B45" s="227"/>
      <c r="C45" s="228"/>
      <c r="D45" s="226"/>
      <c r="E45" s="229" t="s">
        <v>101</v>
      </c>
      <c r="F45" s="226"/>
      <c r="G45" s="354" t="s">
        <v>352</v>
      </c>
      <c r="H45" s="354"/>
      <c r="I45" s="354"/>
      <c r="J45" s="354"/>
      <c r="K45" s="224"/>
    </row>
    <row r="46" spans="2:11" s="1" customFormat="1" ht="12.75" customHeight="1">
      <c r="B46" s="227"/>
      <c r="C46" s="228"/>
      <c r="D46" s="226"/>
      <c r="E46" s="226"/>
      <c r="F46" s="226"/>
      <c r="G46" s="226"/>
      <c r="H46" s="226"/>
      <c r="I46" s="226"/>
      <c r="J46" s="226"/>
      <c r="K46" s="224"/>
    </row>
    <row r="47" spans="2:11" s="1" customFormat="1" ht="15" customHeight="1">
      <c r="B47" s="227"/>
      <c r="C47" s="228"/>
      <c r="D47" s="354" t="s">
        <v>353</v>
      </c>
      <c r="E47" s="354"/>
      <c r="F47" s="354"/>
      <c r="G47" s="354"/>
      <c r="H47" s="354"/>
      <c r="I47" s="354"/>
      <c r="J47" s="354"/>
      <c r="K47" s="224"/>
    </row>
    <row r="48" spans="2:11" s="1" customFormat="1" ht="15" customHeight="1">
      <c r="B48" s="227"/>
      <c r="C48" s="228"/>
      <c r="D48" s="228"/>
      <c r="E48" s="354" t="s">
        <v>354</v>
      </c>
      <c r="F48" s="354"/>
      <c r="G48" s="354"/>
      <c r="H48" s="354"/>
      <c r="I48" s="354"/>
      <c r="J48" s="354"/>
      <c r="K48" s="224"/>
    </row>
    <row r="49" spans="2:11" s="1" customFormat="1" ht="15" customHeight="1">
      <c r="B49" s="227"/>
      <c r="C49" s="228"/>
      <c r="D49" s="228"/>
      <c r="E49" s="354" t="s">
        <v>355</v>
      </c>
      <c r="F49" s="354"/>
      <c r="G49" s="354"/>
      <c r="H49" s="354"/>
      <c r="I49" s="354"/>
      <c r="J49" s="354"/>
      <c r="K49" s="224"/>
    </row>
    <row r="50" spans="2:11" s="1" customFormat="1" ht="15" customHeight="1">
      <c r="B50" s="227"/>
      <c r="C50" s="228"/>
      <c r="D50" s="228"/>
      <c r="E50" s="354" t="s">
        <v>356</v>
      </c>
      <c r="F50" s="354"/>
      <c r="G50" s="354"/>
      <c r="H50" s="354"/>
      <c r="I50" s="354"/>
      <c r="J50" s="354"/>
      <c r="K50" s="224"/>
    </row>
    <row r="51" spans="2:11" s="1" customFormat="1" ht="15" customHeight="1">
      <c r="B51" s="227"/>
      <c r="C51" s="228"/>
      <c r="D51" s="354" t="s">
        <v>357</v>
      </c>
      <c r="E51" s="354"/>
      <c r="F51" s="354"/>
      <c r="G51" s="354"/>
      <c r="H51" s="354"/>
      <c r="I51" s="354"/>
      <c r="J51" s="354"/>
      <c r="K51" s="224"/>
    </row>
    <row r="52" spans="2:11" s="1" customFormat="1" ht="25.5" customHeight="1">
      <c r="B52" s="223"/>
      <c r="C52" s="355" t="s">
        <v>358</v>
      </c>
      <c r="D52" s="355"/>
      <c r="E52" s="355"/>
      <c r="F52" s="355"/>
      <c r="G52" s="355"/>
      <c r="H52" s="355"/>
      <c r="I52" s="355"/>
      <c r="J52" s="355"/>
      <c r="K52" s="224"/>
    </row>
    <row r="53" spans="2:11" s="1" customFormat="1" ht="5.25" customHeight="1">
      <c r="B53" s="223"/>
      <c r="C53" s="225"/>
      <c r="D53" s="225"/>
      <c r="E53" s="225"/>
      <c r="F53" s="225"/>
      <c r="G53" s="225"/>
      <c r="H53" s="225"/>
      <c r="I53" s="225"/>
      <c r="J53" s="225"/>
      <c r="K53" s="224"/>
    </row>
    <row r="54" spans="2:11" s="1" customFormat="1" ht="15" customHeight="1">
      <c r="B54" s="223"/>
      <c r="C54" s="354" t="s">
        <v>359</v>
      </c>
      <c r="D54" s="354"/>
      <c r="E54" s="354"/>
      <c r="F54" s="354"/>
      <c r="G54" s="354"/>
      <c r="H54" s="354"/>
      <c r="I54" s="354"/>
      <c r="J54" s="354"/>
      <c r="K54" s="224"/>
    </row>
    <row r="55" spans="2:11" s="1" customFormat="1" ht="15" customHeight="1">
      <c r="B55" s="223"/>
      <c r="C55" s="354" t="s">
        <v>360</v>
      </c>
      <c r="D55" s="354"/>
      <c r="E55" s="354"/>
      <c r="F55" s="354"/>
      <c r="G55" s="354"/>
      <c r="H55" s="354"/>
      <c r="I55" s="354"/>
      <c r="J55" s="354"/>
      <c r="K55" s="224"/>
    </row>
    <row r="56" spans="2:11" s="1" customFormat="1" ht="12.75" customHeight="1">
      <c r="B56" s="223"/>
      <c r="C56" s="226"/>
      <c r="D56" s="226"/>
      <c r="E56" s="226"/>
      <c r="F56" s="226"/>
      <c r="G56" s="226"/>
      <c r="H56" s="226"/>
      <c r="I56" s="226"/>
      <c r="J56" s="226"/>
      <c r="K56" s="224"/>
    </row>
    <row r="57" spans="2:11" s="1" customFormat="1" ht="15" customHeight="1">
      <c r="B57" s="223"/>
      <c r="C57" s="354" t="s">
        <v>361</v>
      </c>
      <c r="D57" s="354"/>
      <c r="E57" s="354"/>
      <c r="F57" s="354"/>
      <c r="G57" s="354"/>
      <c r="H57" s="354"/>
      <c r="I57" s="354"/>
      <c r="J57" s="354"/>
      <c r="K57" s="224"/>
    </row>
    <row r="58" spans="2:11" s="1" customFormat="1" ht="15" customHeight="1">
      <c r="B58" s="223"/>
      <c r="C58" s="228"/>
      <c r="D58" s="354" t="s">
        <v>362</v>
      </c>
      <c r="E58" s="354"/>
      <c r="F58" s="354"/>
      <c r="G58" s="354"/>
      <c r="H58" s="354"/>
      <c r="I58" s="354"/>
      <c r="J58" s="354"/>
      <c r="K58" s="224"/>
    </row>
    <row r="59" spans="2:11" s="1" customFormat="1" ht="15" customHeight="1">
      <c r="B59" s="223"/>
      <c r="C59" s="228"/>
      <c r="D59" s="354" t="s">
        <v>363</v>
      </c>
      <c r="E59" s="354"/>
      <c r="F59" s="354"/>
      <c r="G59" s="354"/>
      <c r="H59" s="354"/>
      <c r="I59" s="354"/>
      <c r="J59" s="354"/>
      <c r="K59" s="224"/>
    </row>
    <row r="60" spans="2:11" s="1" customFormat="1" ht="15" customHeight="1">
      <c r="B60" s="223"/>
      <c r="C60" s="228"/>
      <c r="D60" s="354" t="s">
        <v>364</v>
      </c>
      <c r="E60" s="354"/>
      <c r="F60" s="354"/>
      <c r="G60" s="354"/>
      <c r="H60" s="354"/>
      <c r="I60" s="354"/>
      <c r="J60" s="354"/>
      <c r="K60" s="224"/>
    </row>
    <row r="61" spans="2:11" s="1" customFormat="1" ht="15" customHeight="1">
      <c r="B61" s="223"/>
      <c r="C61" s="228"/>
      <c r="D61" s="354" t="s">
        <v>365</v>
      </c>
      <c r="E61" s="354"/>
      <c r="F61" s="354"/>
      <c r="G61" s="354"/>
      <c r="H61" s="354"/>
      <c r="I61" s="354"/>
      <c r="J61" s="354"/>
      <c r="K61" s="224"/>
    </row>
    <row r="62" spans="2:11" s="1" customFormat="1" ht="15" customHeight="1">
      <c r="B62" s="223"/>
      <c r="C62" s="228"/>
      <c r="D62" s="357" t="s">
        <v>366</v>
      </c>
      <c r="E62" s="357"/>
      <c r="F62" s="357"/>
      <c r="G62" s="357"/>
      <c r="H62" s="357"/>
      <c r="I62" s="357"/>
      <c r="J62" s="357"/>
      <c r="K62" s="224"/>
    </row>
    <row r="63" spans="2:11" s="1" customFormat="1" ht="15" customHeight="1">
      <c r="B63" s="223"/>
      <c r="C63" s="228"/>
      <c r="D63" s="354" t="s">
        <v>367</v>
      </c>
      <c r="E63" s="354"/>
      <c r="F63" s="354"/>
      <c r="G63" s="354"/>
      <c r="H63" s="354"/>
      <c r="I63" s="354"/>
      <c r="J63" s="354"/>
      <c r="K63" s="224"/>
    </row>
    <row r="64" spans="2:11" s="1" customFormat="1" ht="12.75" customHeight="1">
      <c r="B64" s="223"/>
      <c r="C64" s="228"/>
      <c r="D64" s="228"/>
      <c r="E64" s="231"/>
      <c r="F64" s="228"/>
      <c r="G64" s="228"/>
      <c r="H64" s="228"/>
      <c r="I64" s="228"/>
      <c r="J64" s="228"/>
      <c r="K64" s="224"/>
    </row>
    <row r="65" spans="2:11" s="1" customFormat="1" ht="15" customHeight="1">
      <c r="B65" s="223"/>
      <c r="C65" s="228"/>
      <c r="D65" s="354" t="s">
        <v>368</v>
      </c>
      <c r="E65" s="354"/>
      <c r="F65" s="354"/>
      <c r="G65" s="354"/>
      <c r="H65" s="354"/>
      <c r="I65" s="354"/>
      <c r="J65" s="354"/>
      <c r="K65" s="224"/>
    </row>
    <row r="66" spans="2:11" s="1" customFormat="1" ht="15" customHeight="1">
      <c r="B66" s="223"/>
      <c r="C66" s="228"/>
      <c r="D66" s="357" t="s">
        <v>369</v>
      </c>
      <c r="E66" s="357"/>
      <c r="F66" s="357"/>
      <c r="G66" s="357"/>
      <c r="H66" s="357"/>
      <c r="I66" s="357"/>
      <c r="J66" s="357"/>
      <c r="K66" s="224"/>
    </row>
    <row r="67" spans="2:11" s="1" customFormat="1" ht="15" customHeight="1">
      <c r="B67" s="223"/>
      <c r="C67" s="228"/>
      <c r="D67" s="354" t="s">
        <v>370</v>
      </c>
      <c r="E67" s="354"/>
      <c r="F67" s="354"/>
      <c r="G67" s="354"/>
      <c r="H67" s="354"/>
      <c r="I67" s="354"/>
      <c r="J67" s="354"/>
      <c r="K67" s="224"/>
    </row>
    <row r="68" spans="2:11" s="1" customFormat="1" ht="15" customHeight="1">
      <c r="B68" s="223"/>
      <c r="C68" s="228"/>
      <c r="D68" s="354" t="s">
        <v>371</v>
      </c>
      <c r="E68" s="354"/>
      <c r="F68" s="354"/>
      <c r="G68" s="354"/>
      <c r="H68" s="354"/>
      <c r="I68" s="354"/>
      <c r="J68" s="354"/>
      <c r="K68" s="224"/>
    </row>
    <row r="69" spans="2:11" s="1" customFormat="1" ht="15" customHeight="1">
      <c r="B69" s="223"/>
      <c r="C69" s="228"/>
      <c r="D69" s="354" t="s">
        <v>372</v>
      </c>
      <c r="E69" s="354"/>
      <c r="F69" s="354"/>
      <c r="G69" s="354"/>
      <c r="H69" s="354"/>
      <c r="I69" s="354"/>
      <c r="J69" s="354"/>
      <c r="K69" s="224"/>
    </row>
    <row r="70" spans="2:11" s="1" customFormat="1" ht="15" customHeight="1">
      <c r="B70" s="223"/>
      <c r="C70" s="228"/>
      <c r="D70" s="354" t="s">
        <v>373</v>
      </c>
      <c r="E70" s="354"/>
      <c r="F70" s="354"/>
      <c r="G70" s="354"/>
      <c r="H70" s="354"/>
      <c r="I70" s="354"/>
      <c r="J70" s="354"/>
      <c r="K70" s="224"/>
    </row>
    <row r="71" spans="2:11" s="1" customFormat="1" ht="12.75" customHeight="1">
      <c r="B71" s="232"/>
      <c r="C71" s="233"/>
      <c r="D71" s="233"/>
      <c r="E71" s="233"/>
      <c r="F71" s="233"/>
      <c r="G71" s="233"/>
      <c r="H71" s="233"/>
      <c r="I71" s="233"/>
      <c r="J71" s="233"/>
      <c r="K71" s="234"/>
    </row>
    <row r="72" spans="2:11" s="1" customFormat="1" ht="18.75" customHeight="1">
      <c r="B72" s="235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s="1" customFormat="1" ht="18.75" customHeight="1"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4" spans="2:11" s="1" customFormat="1" ht="7.5" customHeight="1">
      <c r="B74" s="237"/>
      <c r="C74" s="238"/>
      <c r="D74" s="238"/>
      <c r="E74" s="238"/>
      <c r="F74" s="238"/>
      <c r="G74" s="238"/>
      <c r="H74" s="238"/>
      <c r="I74" s="238"/>
      <c r="J74" s="238"/>
      <c r="K74" s="239"/>
    </row>
    <row r="75" spans="2:11" s="1" customFormat="1" ht="45" customHeight="1">
      <c r="B75" s="240"/>
      <c r="C75" s="358" t="s">
        <v>374</v>
      </c>
      <c r="D75" s="358"/>
      <c r="E75" s="358"/>
      <c r="F75" s="358"/>
      <c r="G75" s="358"/>
      <c r="H75" s="358"/>
      <c r="I75" s="358"/>
      <c r="J75" s="358"/>
      <c r="K75" s="241"/>
    </row>
    <row r="76" spans="2:11" s="1" customFormat="1" ht="17.25" customHeight="1">
      <c r="B76" s="240"/>
      <c r="C76" s="242" t="s">
        <v>375</v>
      </c>
      <c r="D76" s="242"/>
      <c r="E76" s="242"/>
      <c r="F76" s="242" t="s">
        <v>376</v>
      </c>
      <c r="G76" s="243"/>
      <c r="H76" s="242" t="s">
        <v>53</v>
      </c>
      <c r="I76" s="242" t="s">
        <v>56</v>
      </c>
      <c r="J76" s="242" t="s">
        <v>377</v>
      </c>
      <c r="K76" s="241"/>
    </row>
    <row r="77" spans="2:11" s="1" customFormat="1" ht="17.25" customHeight="1">
      <c r="B77" s="240"/>
      <c r="C77" s="244" t="s">
        <v>378</v>
      </c>
      <c r="D77" s="244"/>
      <c r="E77" s="244"/>
      <c r="F77" s="245" t="s">
        <v>379</v>
      </c>
      <c r="G77" s="246"/>
      <c r="H77" s="244"/>
      <c r="I77" s="244"/>
      <c r="J77" s="244" t="s">
        <v>380</v>
      </c>
      <c r="K77" s="241"/>
    </row>
    <row r="78" spans="2:11" s="1" customFormat="1" ht="5.25" customHeight="1">
      <c r="B78" s="240"/>
      <c r="C78" s="247"/>
      <c r="D78" s="247"/>
      <c r="E78" s="247"/>
      <c r="F78" s="247"/>
      <c r="G78" s="248"/>
      <c r="H78" s="247"/>
      <c r="I78" s="247"/>
      <c r="J78" s="247"/>
      <c r="K78" s="241"/>
    </row>
    <row r="79" spans="2:11" s="1" customFormat="1" ht="15" customHeight="1">
      <c r="B79" s="240"/>
      <c r="C79" s="229" t="s">
        <v>52</v>
      </c>
      <c r="D79" s="249"/>
      <c r="E79" s="249"/>
      <c r="F79" s="250" t="s">
        <v>381</v>
      </c>
      <c r="G79" s="251"/>
      <c r="H79" s="229" t="s">
        <v>382</v>
      </c>
      <c r="I79" s="229" t="s">
        <v>383</v>
      </c>
      <c r="J79" s="229">
        <v>20</v>
      </c>
      <c r="K79" s="241"/>
    </row>
    <row r="80" spans="2:11" s="1" customFormat="1" ht="15" customHeight="1">
      <c r="B80" s="240"/>
      <c r="C80" s="229" t="s">
        <v>384</v>
      </c>
      <c r="D80" s="229"/>
      <c r="E80" s="229"/>
      <c r="F80" s="250" t="s">
        <v>381</v>
      </c>
      <c r="G80" s="251"/>
      <c r="H80" s="229" t="s">
        <v>385</v>
      </c>
      <c r="I80" s="229" t="s">
        <v>383</v>
      </c>
      <c r="J80" s="229">
        <v>120</v>
      </c>
      <c r="K80" s="241"/>
    </row>
    <row r="81" spans="2:11" s="1" customFormat="1" ht="15" customHeight="1">
      <c r="B81" s="252"/>
      <c r="C81" s="229" t="s">
        <v>386</v>
      </c>
      <c r="D81" s="229"/>
      <c r="E81" s="229"/>
      <c r="F81" s="250" t="s">
        <v>387</v>
      </c>
      <c r="G81" s="251"/>
      <c r="H81" s="229" t="s">
        <v>388</v>
      </c>
      <c r="I81" s="229" t="s">
        <v>383</v>
      </c>
      <c r="J81" s="229">
        <v>50</v>
      </c>
      <c r="K81" s="241"/>
    </row>
    <row r="82" spans="2:11" s="1" customFormat="1" ht="15" customHeight="1">
      <c r="B82" s="252"/>
      <c r="C82" s="229" t="s">
        <v>389</v>
      </c>
      <c r="D82" s="229"/>
      <c r="E82" s="229"/>
      <c r="F82" s="250" t="s">
        <v>381</v>
      </c>
      <c r="G82" s="251"/>
      <c r="H82" s="229" t="s">
        <v>390</v>
      </c>
      <c r="I82" s="229" t="s">
        <v>391</v>
      </c>
      <c r="J82" s="229"/>
      <c r="K82" s="241"/>
    </row>
    <row r="83" spans="2:11" s="1" customFormat="1" ht="15" customHeight="1">
      <c r="B83" s="252"/>
      <c r="C83" s="253" t="s">
        <v>392</v>
      </c>
      <c r="D83" s="253"/>
      <c r="E83" s="253"/>
      <c r="F83" s="254" t="s">
        <v>387</v>
      </c>
      <c r="G83" s="253"/>
      <c r="H83" s="253" t="s">
        <v>393</v>
      </c>
      <c r="I83" s="253" t="s">
        <v>383</v>
      </c>
      <c r="J83" s="253">
        <v>15</v>
      </c>
      <c r="K83" s="241"/>
    </row>
    <row r="84" spans="2:11" s="1" customFormat="1" ht="15" customHeight="1">
      <c r="B84" s="252"/>
      <c r="C84" s="253" t="s">
        <v>394</v>
      </c>
      <c r="D84" s="253"/>
      <c r="E84" s="253"/>
      <c r="F84" s="254" t="s">
        <v>387</v>
      </c>
      <c r="G84" s="253"/>
      <c r="H84" s="253" t="s">
        <v>395</v>
      </c>
      <c r="I84" s="253" t="s">
        <v>383</v>
      </c>
      <c r="J84" s="253">
        <v>15</v>
      </c>
      <c r="K84" s="241"/>
    </row>
    <row r="85" spans="2:11" s="1" customFormat="1" ht="15" customHeight="1">
      <c r="B85" s="252"/>
      <c r="C85" s="253" t="s">
        <v>396</v>
      </c>
      <c r="D85" s="253"/>
      <c r="E85" s="253"/>
      <c r="F85" s="254" t="s">
        <v>387</v>
      </c>
      <c r="G85" s="253"/>
      <c r="H85" s="253" t="s">
        <v>397</v>
      </c>
      <c r="I85" s="253" t="s">
        <v>383</v>
      </c>
      <c r="J85" s="253">
        <v>20</v>
      </c>
      <c r="K85" s="241"/>
    </row>
    <row r="86" spans="2:11" s="1" customFormat="1" ht="15" customHeight="1">
      <c r="B86" s="252"/>
      <c r="C86" s="253" t="s">
        <v>398</v>
      </c>
      <c r="D86" s="253"/>
      <c r="E86" s="253"/>
      <c r="F86" s="254" t="s">
        <v>387</v>
      </c>
      <c r="G86" s="253"/>
      <c r="H86" s="253" t="s">
        <v>399</v>
      </c>
      <c r="I86" s="253" t="s">
        <v>383</v>
      </c>
      <c r="J86" s="253">
        <v>20</v>
      </c>
      <c r="K86" s="241"/>
    </row>
    <row r="87" spans="2:11" s="1" customFormat="1" ht="15" customHeight="1">
      <c r="B87" s="252"/>
      <c r="C87" s="229" t="s">
        <v>400</v>
      </c>
      <c r="D87" s="229"/>
      <c r="E87" s="229"/>
      <c r="F87" s="250" t="s">
        <v>387</v>
      </c>
      <c r="G87" s="251"/>
      <c r="H87" s="229" t="s">
        <v>401</v>
      </c>
      <c r="I87" s="229" t="s">
        <v>383</v>
      </c>
      <c r="J87" s="229">
        <v>50</v>
      </c>
      <c r="K87" s="241"/>
    </row>
    <row r="88" spans="2:11" s="1" customFormat="1" ht="15" customHeight="1">
      <c r="B88" s="252"/>
      <c r="C88" s="229" t="s">
        <v>402</v>
      </c>
      <c r="D88" s="229"/>
      <c r="E88" s="229"/>
      <c r="F88" s="250" t="s">
        <v>387</v>
      </c>
      <c r="G88" s="251"/>
      <c r="H88" s="229" t="s">
        <v>403</v>
      </c>
      <c r="I88" s="229" t="s">
        <v>383</v>
      </c>
      <c r="J88" s="229">
        <v>20</v>
      </c>
      <c r="K88" s="241"/>
    </row>
    <row r="89" spans="2:11" s="1" customFormat="1" ht="15" customHeight="1">
      <c r="B89" s="252"/>
      <c r="C89" s="229" t="s">
        <v>404</v>
      </c>
      <c r="D89" s="229"/>
      <c r="E89" s="229"/>
      <c r="F89" s="250" t="s">
        <v>387</v>
      </c>
      <c r="G89" s="251"/>
      <c r="H89" s="229" t="s">
        <v>405</v>
      </c>
      <c r="I89" s="229" t="s">
        <v>383</v>
      </c>
      <c r="J89" s="229">
        <v>20</v>
      </c>
      <c r="K89" s="241"/>
    </row>
    <row r="90" spans="2:11" s="1" customFormat="1" ht="15" customHeight="1">
      <c r="B90" s="252"/>
      <c r="C90" s="229" t="s">
        <v>406</v>
      </c>
      <c r="D90" s="229"/>
      <c r="E90" s="229"/>
      <c r="F90" s="250" t="s">
        <v>387</v>
      </c>
      <c r="G90" s="251"/>
      <c r="H90" s="229" t="s">
        <v>407</v>
      </c>
      <c r="I90" s="229" t="s">
        <v>383</v>
      </c>
      <c r="J90" s="229">
        <v>50</v>
      </c>
      <c r="K90" s="241"/>
    </row>
    <row r="91" spans="2:11" s="1" customFormat="1" ht="15" customHeight="1">
      <c r="B91" s="252"/>
      <c r="C91" s="229" t="s">
        <v>408</v>
      </c>
      <c r="D91" s="229"/>
      <c r="E91" s="229"/>
      <c r="F91" s="250" t="s">
        <v>387</v>
      </c>
      <c r="G91" s="251"/>
      <c r="H91" s="229" t="s">
        <v>408</v>
      </c>
      <c r="I91" s="229" t="s">
        <v>383</v>
      </c>
      <c r="J91" s="229">
        <v>50</v>
      </c>
      <c r="K91" s="241"/>
    </row>
    <row r="92" spans="2:11" s="1" customFormat="1" ht="15" customHeight="1">
      <c r="B92" s="252"/>
      <c r="C92" s="229" t="s">
        <v>409</v>
      </c>
      <c r="D92" s="229"/>
      <c r="E92" s="229"/>
      <c r="F92" s="250" t="s">
        <v>387</v>
      </c>
      <c r="G92" s="251"/>
      <c r="H92" s="229" t="s">
        <v>410</v>
      </c>
      <c r="I92" s="229" t="s">
        <v>383</v>
      </c>
      <c r="J92" s="229">
        <v>255</v>
      </c>
      <c r="K92" s="241"/>
    </row>
    <row r="93" spans="2:11" s="1" customFormat="1" ht="15" customHeight="1">
      <c r="B93" s="252"/>
      <c r="C93" s="229" t="s">
        <v>411</v>
      </c>
      <c r="D93" s="229"/>
      <c r="E93" s="229"/>
      <c r="F93" s="250" t="s">
        <v>381</v>
      </c>
      <c r="G93" s="251"/>
      <c r="H93" s="229" t="s">
        <v>412</v>
      </c>
      <c r="I93" s="229" t="s">
        <v>413</v>
      </c>
      <c r="J93" s="229"/>
      <c r="K93" s="241"/>
    </row>
    <row r="94" spans="2:11" s="1" customFormat="1" ht="15" customHeight="1">
      <c r="B94" s="252"/>
      <c r="C94" s="229" t="s">
        <v>414</v>
      </c>
      <c r="D94" s="229"/>
      <c r="E94" s="229"/>
      <c r="F94" s="250" t="s">
        <v>381</v>
      </c>
      <c r="G94" s="251"/>
      <c r="H94" s="229" t="s">
        <v>415</v>
      </c>
      <c r="I94" s="229" t="s">
        <v>416</v>
      </c>
      <c r="J94" s="229"/>
      <c r="K94" s="241"/>
    </row>
    <row r="95" spans="2:11" s="1" customFormat="1" ht="15" customHeight="1">
      <c r="B95" s="252"/>
      <c r="C95" s="229" t="s">
        <v>417</v>
      </c>
      <c r="D95" s="229"/>
      <c r="E95" s="229"/>
      <c r="F95" s="250" t="s">
        <v>381</v>
      </c>
      <c r="G95" s="251"/>
      <c r="H95" s="229" t="s">
        <v>417</v>
      </c>
      <c r="I95" s="229" t="s">
        <v>416</v>
      </c>
      <c r="J95" s="229"/>
      <c r="K95" s="241"/>
    </row>
    <row r="96" spans="2:11" s="1" customFormat="1" ht="15" customHeight="1">
      <c r="B96" s="252"/>
      <c r="C96" s="229" t="s">
        <v>37</v>
      </c>
      <c r="D96" s="229"/>
      <c r="E96" s="229"/>
      <c r="F96" s="250" t="s">
        <v>381</v>
      </c>
      <c r="G96" s="251"/>
      <c r="H96" s="229" t="s">
        <v>418</v>
      </c>
      <c r="I96" s="229" t="s">
        <v>416</v>
      </c>
      <c r="J96" s="229"/>
      <c r="K96" s="241"/>
    </row>
    <row r="97" spans="2:11" s="1" customFormat="1" ht="15" customHeight="1">
      <c r="B97" s="252"/>
      <c r="C97" s="229" t="s">
        <v>47</v>
      </c>
      <c r="D97" s="229"/>
      <c r="E97" s="229"/>
      <c r="F97" s="250" t="s">
        <v>381</v>
      </c>
      <c r="G97" s="251"/>
      <c r="H97" s="229" t="s">
        <v>419</v>
      </c>
      <c r="I97" s="229" t="s">
        <v>416</v>
      </c>
      <c r="J97" s="229"/>
      <c r="K97" s="241"/>
    </row>
    <row r="98" spans="2:11" s="1" customFormat="1" ht="15" customHeight="1">
      <c r="B98" s="255"/>
      <c r="C98" s="256"/>
      <c r="D98" s="256"/>
      <c r="E98" s="256"/>
      <c r="F98" s="256"/>
      <c r="G98" s="256"/>
      <c r="H98" s="256"/>
      <c r="I98" s="256"/>
      <c r="J98" s="256"/>
      <c r="K98" s="257"/>
    </row>
    <row r="99" spans="2:11" s="1" customFormat="1" ht="18.75" customHeight="1">
      <c r="B99" s="258"/>
      <c r="C99" s="259"/>
      <c r="D99" s="259"/>
      <c r="E99" s="259"/>
      <c r="F99" s="259"/>
      <c r="G99" s="259"/>
      <c r="H99" s="259"/>
      <c r="I99" s="259"/>
      <c r="J99" s="259"/>
      <c r="K99" s="258"/>
    </row>
    <row r="100" spans="2:11" s="1" customFormat="1" ht="18.75" customHeight="1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</row>
    <row r="101" spans="2:11" s="1" customFormat="1" ht="7.5" customHeight="1">
      <c r="B101" s="237"/>
      <c r="C101" s="238"/>
      <c r="D101" s="238"/>
      <c r="E101" s="238"/>
      <c r="F101" s="238"/>
      <c r="G101" s="238"/>
      <c r="H101" s="238"/>
      <c r="I101" s="238"/>
      <c r="J101" s="238"/>
      <c r="K101" s="239"/>
    </row>
    <row r="102" spans="2:11" s="1" customFormat="1" ht="45" customHeight="1">
      <c r="B102" s="240"/>
      <c r="C102" s="358" t="s">
        <v>420</v>
      </c>
      <c r="D102" s="358"/>
      <c r="E102" s="358"/>
      <c r="F102" s="358"/>
      <c r="G102" s="358"/>
      <c r="H102" s="358"/>
      <c r="I102" s="358"/>
      <c r="J102" s="358"/>
      <c r="K102" s="241"/>
    </row>
    <row r="103" spans="2:11" s="1" customFormat="1" ht="17.25" customHeight="1">
      <c r="B103" s="240"/>
      <c r="C103" s="242" t="s">
        <v>375</v>
      </c>
      <c r="D103" s="242"/>
      <c r="E103" s="242"/>
      <c r="F103" s="242" t="s">
        <v>376</v>
      </c>
      <c r="G103" s="243"/>
      <c r="H103" s="242" t="s">
        <v>53</v>
      </c>
      <c r="I103" s="242" t="s">
        <v>56</v>
      </c>
      <c r="J103" s="242" t="s">
        <v>377</v>
      </c>
      <c r="K103" s="241"/>
    </row>
    <row r="104" spans="2:11" s="1" customFormat="1" ht="17.25" customHeight="1">
      <c r="B104" s="240"/>
      <c r="C104" s="244" t="s">
        <v>378</v>
      </c>
      <c r="D104" s="244"/>
      <c r="E104" s="244"/>
      <c r="F104" s="245" t="s">
        <v>379</v>
      </c>
      <c r="G104" s="246"/>
      <c r="H104" s="244"/>
      <c r="I104" s="244"/>
      <c r="J104" s="244" t="s">
        <v>380</v>
      </c>
      <c r="K104" s="241"/>
    </row>
    <row r="105" spans="2:11" s="1" customFormat="1" ht="5.25" customHeight="1">
      <c r="B105" s="240"/>
      <c r="C105" s="242"/>
      <c r="D105" s="242"/>
      <c r="E105" s="242"/>
      <c r="F105" s="242"/>
      <c r="G105" s="260"/>
      <c r="H105" s="242"/>
      <c r="I105" s="242"/>
      <c r="J105" s="242"/>
      <c r="K105" s="241"/>
    </row>
    <row r="106" spans="2:11" s="1" customFormat="1" ht="15" customHeight="1">
      <c r="B106" s="240"/>
      <c r="C106" s="229" t="s">
        <v>52</v>
      </c>
      <c r="D106" s="249"/>
      <c r="E106" s="249"/>
      <c r="F106" s="250" t="s">
        <v>381</v>
      </c>
      <c r="G106" s="229"/>
      <c r="H106" s="229" t="s">
        <v>421</v>
      </c>
      <c r="I106" s="229" t="s">
        <v>383</v>
      </c>
      <c r="J106" s="229">
        <v>20</v>
      </c>
      <c r="K106" s="241"/>
    </row>
    <row r="107" spans="2:11" s="1" customFormat="1" ht="15" customHeight="1">
      <c r="B107" s="240"/>
      <c r="C107" s="229" t="s">
        <v>384</v>
      </c>
      <c r="D107" s="229"/>
      <c r="E107" s="229"/>
      <c r="F107" s="250" t="s">
        <v>381</v>
      </c>
      <c r="G107" s="229"/>
      <c r="H107" s="229" t="s">
        <v>421</v>
      </c>
      <c r="I107" s="229" t="s">
        <v>383</v>
      </c>
      <c r="J107" s="229">
        <v>120</v>
      </c>
      <c r="K107" s="241"/>
    </row>
    <row r="108" spans="2:11" s="1" customFormat="1" ht="15" customHeight="1">
      <c r="B108" s="252"/>
      <c r="C108" s="229" t="s">
        <v>386</v>
      </c>
      <c r="D108" s="229"/>
      <c r="E108" s="229"/>
      <c r="F108" s="250" t="s">
        <v>387</v>
      </c>
      <c r="G108" s="229"/>
      <c r="H108" s="229" t="s">
        <v>421</v>
      </c>
      <c r="I108" s="229" t="s">
        <v>383</v>
      </c>
      <c r="J108" s="229">
        <v>50</v>
      </c>
      <c r="K108" s="241"/>
    </row>
    <row r="109" spans="2:11" s="1" customFormat="1" ht="15" customHeight="1">
      <c r="B109" s="252"/>
      <c r="C109" s="229" t="s">
        <v>389</v>
      </c>
      <c r="D109" s="229"/>
      <c r="E109" s="229"/>
      <c r="F109" s="250" t="s">
        <v>381</v>
      </c>
      <c r="G109" s="229"/>
      <c r="H109" s="229" t="s">
        <v>421</v>
      </c>
      <c r="I109" s="229" t="s">
        <v>391</v>
      </c>
      <c r="J109" s="229"/>
      <c r="K109" s="241"/>
    </row>
    <row r="110" spans="2:11" s="1" customFormat="1" ht="15" customHeight="1">
      <c r="B110" s="252"/>
      <c r="C110" s="229" t="s">
        <v>400</v>
      </c>
      <c r="D110" s="229"/>
      <c r="E110" s="229"/>
      <c r="F110" s="250" t="s">
        <v>387</v>
      </c>
      <c r="G110" s="229"/>
      <c r="H110" s="229" t="s">
        <v>421</v>
      </c>
      <c r="I110" s="229" t="s">
        <v>383</v>
      </c>
      <c r="J110" s="229">
        <v>50</v>
      </c>
      <c r="K110" s="241"/>
    </row>
    <row r="111" spans="2:11" s="1" customFormat="1" ht="15" customHeight="1">
      <c r="B111" s="252"/>
      <c r="C111" s="229" t="s">
        <v>408</v>
      </c>
      <c r="D111" s="229"/>
      <c r="E111" s="229"/>
      <c r="F111" s="250" t="s">
        <v>387</v>
      </c>
      <c r="G111" s="229"/>
      <c r="H111" s="229" t="s">
        <v>421</v>
      </c>
      <c r="I111" s="229" t="s">
        <v>383</v>
      </c>
      <c r="J111" s="229">
        <v>50</v>
      </c>
      <c r="K111" s="241"/>
    </row>
    <row r="112" spans="2:11" s="1" customFormat="1" ht="15" customHeight="1">
      <c r="B112" s="252"/>
      <c r="C112" s="229" t="s">
        <v>406</v>
      </c>
      <c r="D112" s="229"/>
      <c r="E112" s="229"/>
      <c r="F112" s="250" t="s">
        <v>387</v>
      </c>
      <c r="G112" s="229"/>
      <c r="H112" s="229" t="s">
        <v>421</v>
      </c>
      <c r="I112" s="229" t="s">
        <v>383</v>
      </c>
      <c r="J112" s="229">
        <v>50</v>
      </c>
      <c r="K112" s="241"/>
    </row>
    <row r="113" spans="2:11" s="1" customFormat="1" ht="15" customHeight="1">
      <c r="B113" s="252"/>
      <c r="C113" s="229" t="s">
        <v>52</v>
      </c>
      <c r="D113" s="229"/>
      <c r="E113" s="229"/>
      <c r="F113" s="250" t="s">
        <v>381</v>
      </c>
      <c r="G113" s="229"/>
      <c r="H113" s="229" t="s">
        <v>422</v>
      </c>
      <c r="I113" s="229" t="s">
        <v>383</v>
      </c>
      <c r="J113" s="229">
        <v>20</v>
      </c>
      <c r="K113" s="241"/>
    </row>
    <row r="114" spans="2:11" s="1" customFormat="1" ht="15" customHeight="1">
      <c r="B114" s="252"/>
      <c r="C114" s="229" t="s">
        <v>423</v>
      </c>
      <c r="D114" s="229"/>
      <c r="E114" s="229"/>
      <c r="F114" s="250" t="s">
        <v>381</v>
      </c>
      <c r="G114" s="229"/>
      <c r="H114" s="229" t="s">
        <v>424</v>
      </c>
      <c r="I114" s="229" t="s">
        <v>383</v>
      </c>
      <c r="J114" s="229">
        <v>120</v>
      </c>
      <c r="K114" s="241"/>
    </row>
    <row r="115" spans="2:11" s="1" customFormat="1" ht="15" customHeight="1">
      <c r="B115" s="252"/>
      <c r="C115" s="229" t="s">
        <v>37</v>
      </c>
      <c r="D115" s="229"/>
      <c r="E115" s="229"/>
      <c r="F115" s="250" t="s">
        <v>381</v>
      </c>
      <c r="G115" s="229"/>
      <c r="H115" s="229" t="s">
        <v>425</v>
      </c>
      <c r="I115" s="229" t="s">
        <v>416</v>
      </c>
      <c r="J115" s="229"/>
      <c r="K115" s="241"/>
    </row>
    <row r="116" spans="2:11" s="1" customFormat="1" ht="15" customHeight="1">
      <c r="B116" s="252"/>
      <c r="C116" s="229" t="s">
        <v>47</v>
      </c>
      <c r="D116" s="229"/>
      <c r="E116" s="229"/>
      <c r="F116" s="250" t="s">
        <v>381</v>
      </c>
      <c r="G116" s="229"/>
      <c r="H116" s="229" t="s">
        <v>426</v>
      </c>
      <c r="I116" s="229" t="s">
        <v>416</v>
      </c>
      <c r="J116" s="229"/>
      <c r="K116" s="241"/>
    </row>
    <row r="117" spans="2:11" s="1" customFormat="1" ht="15" customHeight="1">
      <c r="B117" s="252"/>
      <c r="C117" s="229" t="s">
        <v>56</v>
      </c>
      <c r="D117" s="229"/>
      <c r="E117" s="229"/>
      <c r="F117" s="250" t="s">
        <v>381</v>
      </c>
      <c r="G117" s="229"/>
      <c r="H117" s="229" t="s">
        <v>427</v>
      </c>
      <c r="I117" s="229" t="s">
        <v>428</v>
      </c>
      <c r="J117" s="229"/>
      <c r="K117" s="241"/>
    </row>
    <row r="118" spans="2:11" s="1" customFormat="1" ht="15" customHeight="1">
      <c r="B118" s="255"/>
      <c r="C118" s="261"/>
      <c r="D118" s="261"/>
      <c r="E118" s="261"/>
      <c r="F118" s="261"/>
      <c r="G118" s="261"/>
      <c r="H118" s="261"/>
      <c r="I118" s="261"/>
      <c r="J118" s="261"/>
      <c r="K118" s="257"/>
    </row>
    <row r="119" spans="2:11" s="1" customFormat="1" ht="18.75" customHeight="1">
      <c r="B119" s="262"/>
      <c r="C119" s="263"/>
      <c r="D119" s="263"/>
      <c r="E119" s="263"/>
      <c r="F119" s="264"/>
      <c r="G119" s="263"/>
      <c r="H119" s="263"/>
      <c r="I119" s="263"/>
      <c r="J119" s="263"/>
      <c r="K119" s="262"/>
    </row>
    <row r="120" spans="2:11" s="1" customFormat="1" ht="18.75" customHeight="1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</row>
    <row r="121" spans="2:11" s="1" customFormat="1" ht="7.5" customHeight="1">
      <c r="B121" s="265"/>
      <c r="C121" s="266"/>
      <c r="D121" s="266"/>
      <c r="E121" s="266"/>
      <c r="F121" s="266"/>
      <c r="G121" s="266"/>
      <c r="H121" s="266"/>
      <c r="I121" s="266"/>
      <c r="J121" s="266"/>
      <c r="K121" s="267"/>
    </row>
    <row r="122" spans="2:11" s="1" customFormat="1" ht="45" customHeight="1">
      <c r="B122" s="268"/>
      <c r="C122" s="356" t="s">
        <v>429</v>
      </c>
      <c r="D122" s="356"/>
      <c r="E122" s="356"/>
      <c r="F122" s="356"/>
      <c r="G122" s="356"/>
      <c r="H122" s="356"/>
      <c r="I122" s="356"/>
      <c r="J122" s="356"/>
      <c r="K122" s="269"/>
    </row>
    <row r="123" spans="2:11" s="1" customFormat="1" ht="17.25" customHeight="1">
      <c r="B123" s="270"/>
      <c r="C123" s="242" t="s">
        <v>375</v>
      </c>
      <c r="D123" s="242"/>
      <c r="E123" s="242"/>
      <c r="F123" s="242" t="s">
        <v>376</v>
      </c>
      <c r="G123" s="243"/>
      <c r="H123" s="242" t="s">
        <v>53</v>
      </c>
      <c r="I123" s="242" t="s">
        <v>56</v>
      </c>
      <c r="J123" s="242" t="s">
        <v>377</v>
      </c>
      <c r="K123" s="271"/>
    </row>
    <row r="124" spans="2:11" s="1" customFormat="1" ht="17.25" customHeight="1">
      <c r="B124" s="270"/>
      <c r="C124" s="244" t="s">
        <v>378</v>
      </c>
      <c r="D124" s="244"/>
      <c r="E124" s="244"/>
      <c r="F124" s="245" t="s">
        <v>379</v>
      </c>
      <c r="G124" s="246"/>
      <c r="H124" s="244"/>
      <c r="I124" s="244"/>
      <c r="J124" s="244" t="s">
        <v>380</v>
      </c>
      <c r="K124" s="271"/>
    </row>
    <row r="125" spans="2:11" s="1" customFormat="1" ht="5.25" customHeight="1">
      <c r="B125" s="272"/>
      <c r="C125" s="247"/>
      <c r="D125" s="247"/>
      <c r="E125" s="247"/>
      <c r="F125" s="247"/>
      <c r="G125" s="273"/>
      <c r="H125" s="247"/>
      <c r="I125" s="247"/>
      <c r="J125" s="247"/>
      <c r="K125" s="274"/>
    </row>
    <row r="126" spans="2:11" s="1" customFormat="1" ht="15" customHeight="1">
      <c r="B126" s="272"/>
      <c r="C126" s="229" t="s">
        <v>384</v>
      </c>
      <c r="D126" s="249"/>
      <c r="E126" s="249"/>
      <c r="F126" s="250" t="s">
        <v>381</v>
      </c>
      <c r="G126" s="229"/>
      <c r="H126" s="229" t="s">
        <v>421</v>
      </c>
      <c r="I126" s="229" t="s">
        <v>383</v>
      </c>
      <c r="J126" s="229">
        <v>120</v>
      </c>
      <c r="K126" s="275"/>
    </row>
    <row r="127" spans="2:11" s="1" customFormat="1" ht="15" customHeight="1">
      <c r="B127" s="272"/>
      <c r="C127" s="229" t="s">
        <v>430</v>
      </c>
      <c r="D127" s="229"/>
      <c r="E127" s="229"/>
      <c r="F127" s="250" t="s">
        <v>381</v>
      </c>
      <c r="G127" s="229"/>
      <c r="H127" s="229" t="s">
        <v>431</v>
      </c>
      <c r="I127" s="229" t="s">
        <v>383</v>
      </c>
      <c r="J127" s="229" t="s">
        <v>432</v>
      </c>
      <c r="K127" s="275"/>
    </row>
    <row r="128" spans="2:11" s="1" customFormat="1" ht="15" customHeight="1">
      <c r="B128" s="272"/>
      <c r="C128" s="229" t="s">
        <v>329</v>
      </c>
      <c r="D128" s="229"/>
      <c r="E128" s="229"/>
      <c r="F128" s="250" t="s">
        <v>381</v>
      </c>
      <c r="G128" s="229"/>
      <c r="H128" s="229" t="s">
        <v>433</v>
      </c>
      <c r="I128" s="229" t="s">
        <v>383</v>
      </c>
      <c r="J128" s="229" t="s">
        <v>432</v>
      </c>
      <c r="K128" s="275"/>
    </row>
    <row r="129" spans="2:11" s="1" customFormat="1" ht="15" customHeight="1">
      <c r="B129" s="272"/>
      <c r="C129" s="229" t="s">
        <v>392</v>
      </c>
      <c r="D129" s="229"/>
      <c r="E129" s="229"/>
      <c r="F129" s="250" t="s">
        <v>387</v>
      </c>
      <c r="G129" s="229"/>
      <c r="H129" s="229" t="s">
        <v>393</v>
      </c>
      <c r="I129" s="229" t="s">
        <v>383</v>
      </c>
      <c r="J129" s="229">
        <v>15</v>
      </c>
      <c r="K129" s="275"/>
    </row>
    <row r="130" spans="2:11" s="1" customFormat="1" ht="15" customHeight="1">
      <c r="B130" s="272"/>
      <c r="C130" s="253" t="s">
        <v>394</v>
      </c>
      <c r="D130" s="253"/>
      <c r="E130" s="253"/>
      <c r="F130" s="254" t="s">
        <v>387</v>
      </c>
      <c r="G130" s="253"/>
      <c r="H130" s="253" t="s">
        <v>395</v>
      </c>
      <c r="I130" s="253" t="s">
        <v>383</v>
      </c>
      <c r="J130" s="253">
        <v>15</v>
      </c>
      <c r="K130" s="275"/>
    </row>
    <row r="131" spans="2:11" s="1" customFormat="1" ht="15" customHeight="1">
      <c r="B131" s="272"/>
      <c r="C131" s="253" t="s">
        <v>396</v>
      </c>
      <c r="D131" s="253"/>
      <c r="E131" s="253"/>
      <c r="F131" s="254" t="s">
        <v>387</v>
      </c>
      <c r="G131" s="253"/>
      <c r="H131" s="253" t="s">
        <v>397</v>
      </c>
      <c r="I131" s="253" t="s">
        <v>383</v>
      </c>
      <c r="J131" s="253">
        <v>20</v>
      </c>
      <c r="K131" s="275"/>
    </row>
    <row r="132" spans="2:11" s="1" customFormat="1" ht="15" customHeight="1">
      <c r="B132" s="272"/>
      <c r="C132" s="253" t="s">
        <v>398</v>
      </c>
      <c r="D132" s="253"/>
      <c r="E132" s="253"/>
      <c r="F132" s="254" t="s">
        <v>387</v>
      </c>
      <c r="G132" s="253"/>
      <c r="H132" s="253" t="s">
        <v>399</v>
      </c>
      <c r="I132" s="253" t="s">
        <v>383</v>
      </c>
      <c r="J132" s="253">
        <v>20</v>
      </c>
      <c r="K132" s="275"/>
    </row>
    <row r="133" spans="2:11" s="1" customFormat="1" ht="15" customHeight="1">
      <c r="B133" s="272"/>
      <c r="C133" s="229" t="s">
        <v>386</v>
      </c>
      <c r="D133" s="229"/>
      <c r="E133" s="229"/>
      <c r="F133" s="250" t="s">
        <v>387</v>
      </c>
      <c r="G133" s="229"/>
      <c r="H133" s="229" t="s">
        <v>421</v>
      </c>
      <c r="I133" s="229" t="s">
        <v>383</v>
      </c>
      <c r="J133" s="229">
        <v>50</v>
      </c>
      <c r="K133" s="275"/>
    </row>
    <row r="134" spans="2:11" s="1" customFormat="1" ht="15" customHeight="1">
      <c r="B134" s="272"/>
      <c r="C134" s="229" t="s">
        <v>400</v>
      </c>
      <c r="D134" s="229"/>
      <c r="E134" s="229"/>
      <c r="F134" s="250" t="s">
        <v>387</v>
      </c>
      <c r="G134" s="229"/>
      <c r="H134" s="229" t="s">
        <v>421</v>
      </c>
      <c r="I134" s="229" t="s">
        <v>383</v>
      </c>
      <c r="J134" s="229">
        <v>50</v>
      </c>
      <c r="K134" s="275"/>
    </row>
    <row r="135" spans="2:11" s="1" customFormat="1" ht="15" customHeight="1">
      <c r="B135" s="272"/>
      <c r="C135" s="229" t="s">
        <v>406</v>
      </c>
      <c r="D135" s="229"/>
      <c r="E135" s="229"/>
      <c r="F135" s="250" t="s">
        <v>387</v>
      </c>
      <c r="G135" s="229"/>
      <c r="H135" s="229" t="s">
        <v>421</v>
      </c>
      <c r="I135" s="229" t="s">
        <v>383</v>
      </c>
      <c r="J135" s="229">
        <v>50</v>
      </c>
      <c r="K135" s="275"/>
    </row>
    <row r="136" spans="2:11" s="1" customFormat="1" ht="15" customHeight="1">
      <c r="B136" s="272"/>
      <c r="C136" s="229" t="s">
        <v>408</v>
      </c>
      <c r="D136" s="229"/>
      <c r="E136" s="229"/>
      <c r="F136" s="250" t="s">
        <v>387</v>
      </c>
      <c r="G136" s="229"/>
      <c r="H136" s="229" t="s">
        <v>421</v>
      </c>
      <c r="I136" s="229" t="s">
        <v>383</v>
      </c>
      <c r="J136" s="229">
        <v>50</v>
      </c>
      <c r="K136" s="275"/>
    </row>
    <row r="137" spans="2:11" s="1" customFormat="1" ht="15" customHeight="1">
      <c r="B137" s="272"/>
      <c r="C137" s="229" t="s">
        <v>409</v>
      </c>
      <c r="D137" s="229"/>
      <c r="E137" s="229"/>
      <c r="F137" s="250" t="s">
        <v>387</v>
      </c>
      <c r="G137" s="229"/>
      <c r="H137" s="229" t="s">
        <v>434</v>
      </c>
      <c r="I137" s="229" t="s">
        <v>383</v>
      </c>
      <c r="J137" s="229">
        <v>255</v>
      </c>
      <c r="K137" s="275"/>
    </row>
    <row r="138" spans="2:11" s="1" customFormat="1" ht="15" customHeight="1">
      <c r="B138" s="272"/>
      <c r="C138" s="229" t="s">
        <v>411</v>
      </c>
      <c r="D138" s="229"/>
      <c r="E138" s="229"/>
      <c r="F138" s="250" t="s">
        <v>381</v>
      </c>
      <c r="G138" s="229"/>
      <c r="H138" s="229" t="s">
        <v>435</v>
      </c>
      <c r="I138" s="229" t="s">
        <v>413</v>
      </c>
      <c r="J138" s="229"/>
      <c r="K138" s="275"/>
    </row>
    <row r="139" spans="2:11" s="1" customFormat="1" ht="15" customHeight="1">
      <c r="B139" s="272"/>
      <c r="C139" s="229" t="s">
        <v>414</v>
      </c>
      <c r="D139" s="229"/>
      <c r="E139" s="229"/>
      <c r="F139" s="250" t="s">
        <v>381</v>
      </c>
      <c r="G139" s="229"/>
      <c r="H139" s="229" t="s">
        <v>436</v>
      </c>
      <c r="I139" s="229" t="s">
        <v>416</v>
      </c>
      <c r="J139" s="229"/>
      <c r="K139" s="275"/>
    </row>
    <row r="140" spans="2:11" s="1" customFormat="1" ht="15" customHeight="1">
      <c r="B140" s="272"/>
      <c r="C140" s="229" t="s">
        <v>417</v>
      </c>
      <c r="D140" s="229"/>
      <c r="E140" s="229"/>
      <c r="F140" s="250" t="s">
        <v>381</v>
      </c>
      <c r="G140" s="229"/>
      <c r="H140" s="229" t="s">
        <v>417</v>
      </c>
      <c r="I140" s="229" t="s">
        <v>416</v>
      </c>
      <c r="J140" s="229"/>
      <c r="K140" s="275"/>
    </row>
    <row r="141" spans="2:11" s="1" customFormat="1" ht="15" customHeight="1">
      <c r="B141" s="272"/>
      <c r="C141" s="229" t="s">
        <v>37</v>
      </c>
      <c r="D141" s="229"/>
      <c r="E141" s="229"/>
      <c r="F141" s="250" t="s">
        <v>381</v>
      </c>
      <c r="G141" s="229"/>
      <c r="H141" s="229" t="s">
        <v>437</v>
      </c>
      <c r="I141" s="229" t="s">
        <v>416</v>
      </c>
      <c r="J141" s="229"/>
      <c r="K141" s="275"/>
    </row>
    <row r="142" spans="2:11" s="1" customFormat="1" ht="15" customHeight="1">
      <c r="B142" s="272"/>
      <c r="C142" s="229" t="s">
        <v>438</v>
      </c>
      <c r="D142" s="229"/>
      <c r="E142" s="229"/>
      <c r="F142" s="250" t="s">
        <v>381</v>
      </c>
      <c r="G142" s="229"/>
      <c r="H142" s="229" t="s">
        <v>439</v>
      </c>
      <c r="I142" s="229" t="s">
        <v>416</v>
      </c>
      <c r="J142" s="229"/>
      <c r="K142" s="275"/>
    </row>
    <row r="143" spans="2:11" s="1" customFormat="1" ht="15" customHeight="1">
      <c r="B143" s="276"/>
      <c r="C143" s="277"/>
      <c r="D143" s="277"/>
      <c r="E143" s="277"/>
      <c r="F143" s="277"/>
      <c r="G143" s="277"/>
      <c r="H143" s="277"/>
      <c r="I143" s="277"/>
      <c r="J143" s="277"/>
      <c r="K143" s="278"/>
    </row>
    <row r="144" spans="2:11" s="1" customFormat="1" ht="18.75" customHeight="1">
      <c r="B144" s="263"/>
      <c r="C144" s="263"/>
      <c r="D144" s="263"/>
      <c r="E144" s="263"/>
      <c r="F144" s="264"/>
      <c r="G144" s="263"/>
      <c r="H144" s="263"/>
      <c r="I144" s="263"/>
      <c r="J144" s="263"/>
      <c r="K144" s="263"/>
    </row>
    <row r="145" spans="2:11" s="1" customFormat="1" ht="18.75" customHeight="1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</row>
    <row r="146" spans="2:11" s="1" customFormat="1" ht="7.5" customHeight="1">
      <c r="B146" s="237"/>
      <c r="C146" s="238"/>
      <c r="D146" s="238"/>
      <c r="E146" s="238"/>
      <c r="F146" s="238"/>
      <c r="G146" s="238"/>
      <c r="H146" s="238"/>
      <c r="I146" s="238"/>
      <c r="J146" s="238"/>
      <c r="K146" s="239"/>
    </row>
    <row r="147" spans="2:11" s="1" customFormat="1" ht="45" customHeight="1">
      <c r="B147" s="240"/>
      <c r="C147" s="358" t="s">
        <v>440</v>
      </c>
      <c r="D147" s="358"/>
      <c r="E147" s="358"/>
      <c r="F147" s="358"/>
      <c r="G147" s="358"/>
      <c r="H147" s="358"/>
      <c r="I147" s="358"/>
      <c r="J147" s="358"/>
      <c r="K147" s="241"/>
    </row>
    <row r="148" spans="2:11" s="1" customFormat="1" ht="17.25" customHeight="1">
      <c r="B148" s="240"/>
      <c r="C148" s="242" t="s">
        <v>375</v>
      </c>
      <c r="D148" s="242"/>
      <c r="E148" s="242"/>
      <c r="F148" s="242" t="s">
        <v>376</v>
      </c>
      <c r="G148" s="243"/>
      <c r="H148" s="242" t="s">
        <v>53</v>
      </c>
      <c r="I148" s="242" t="s">
        <v>56</v>
      </c>
      <c r="J148" s="242" t="s">
        <v>377</v>
      </c>
      <c r="K148" s="241"/>
    </row>
    <row r="149" spans="2:11" s="1" customFormat="1" ht="17.25" customHeight="1">
      <c r="B149" s="240"/>
      <c r="C149" s="244" t="s">
        <v>378</v>
      </c>
      <c r="D149" s="244"/>
      <c r="E149" s="244"/>
      <c r="F149" s="245" t="s">
        <v>379</v>
      </c>
      <c r="G149" s="246"/>
      <c r="H149" s="244"/>
      <c r="I149" s="244"/>
      <c r="J149" s="244" t="s">
        <v>380</v>
      </c>
      <c r="K149" s="241"/>
    </row>
    <row r="150" spans="2:11" s="1" customFormat="1" ht="5.25" customHeight="1">
      <c r="B150" s="252"/>
      <c r="C150" s="247"/>
      <c r="D150" s="247"/>
      <c r="E150" s="247"/>
      <c r="F150" s="247"/>
      <c r="G150" s="248"/>
      <c r="H150" s="247"/>
      <c r="I150" s="247"/>
      <c r="J150" s="247"/>
      <c r="K150" s="275"/>
    </row>
    <row r="151" spans="2:11" s="1" customFormat="1" ht="15" customHeight="1">
      <c r="B151" s="252"/>
      <c r="C151" s="279" t="s">
        <v>384</v>
      </c>
      <c r="D151" s="229"/>
      <c r="E151" s="229"/>
      <c r="F151" s="280" t="s">
        <v>381</v>
      </c>
      <c r="G151" s="229"/>
      <c r="H151" s="279" t="s">
        <v>421</v>
      </c>
      <c r="I151" s="279" t="s">
        <v>383</v>
      </c>
      <c r="J151" s="279">
        <v>120</v>
      </c>
      <c r="K151" s="275"/>
    </row>
    <row r="152" spans="2:11" s="1" customFormat="1" ht="15" customHeight="1">
      <c r="B152" s="252"/>
      <c r="C152" s="279" t="s">
        <v>430</v>
      </c>
      <c r="D152" s="229"/>
      <c r="E152" s="229"/>
      <c r="F152" s="280" t="s">
        <v>381</v>
      </c>
      <c r="G152" s="229"/>
      <c r="H152" s="279" t="s">
        <v>441</v>
      </c>
      <c r="I152" s="279" t="s">
        <v>383</v>
      </c>
      <c r="J152" s="279" t="s">
        <v>432</v>
      </c>
      <c r="K152" s="275"/>
    </row>
    <row r="153" spans="2:11" s="1" customFormat="1" ht="15" customHeight="1">
      <c r="B153" s="252"/>
      <c r="C153" s="279" t="s">
        <v>329</v>
      </c>
      <c r="D153" s="229"/>
      <c r="E153" s="229"/>
      <c r="F153" s="280" t="s">
        <v>381</v>
      </c>
      <c r="G153" s="229"/>
      <c r="H153" s="279" t="s">
        <v>442</v>
      </c>
      <c r="I153" s="279" t="s">
        <v>383</v>
      </c>
      <c r="J153" s="279" t="s">
        <v>432</v>
      </c>
      <c r="K153" s="275"/>
    </row>
    <row r="154" spans="2:11" s="1" customFormat="1" ht="15" customHeight="1">
      <c r="B154" s="252"/>
      <c r="C154" s="279" t="s">
        <v>386</v>
      </c>
      <c r="D154" s="229"/>
      <c r="E154" s="229"/>
      <c r="F154" s="280" t="s">
        <v>387</v>
      </c>
      <c r="G154" s="229"/>
      <c r="H154" s="279" t="s">
        <v>421</v>
      </c>
      <c r="I154" s="279" t="s">
        <v>383</v>
      </c>
      <c r="J154" s="279">
        <v>50</v>
      </c>
      <c r="K154" s="275"/>
    </row>
    <row r="155" spans="2:11" s="1" customFormat="1" ht="15" customHeight="1">
      <c r="B155" s="252"/>
      <c r="C155" s="279" t="s">
        <v>389</v>
      </c>
      <c r="D155" s="229"/>
      <c r="E155" s="229"/>
      <c r="F155" s="280" t="s">
        <v>381</v>
      </c>
      <c r="G155" s="229"/>
      <c r="H155" s="279" t="s">
        <v>421</v>
      </c>
      <c r="I155" s="279" t="s">
        <v>391</v>
      </c>
      <c r="J155" s="279"/>
      <c r="K155" s="275"/>
    </row>
    <row r="156" spans="2:11" s="1" customFormat="1" ht="15" customHeight="1">
      <c r="B156" s="252"/>
      <c r="C156" s="279" t="s">
        <v>400</v>
      </c>
      <c r="D156" s="229"/>
      <c r="E156" s="229"/>
      <c r="F156" s="280" t="s">
        <v>387</v>
      </c>
      <c r="G156" s="229"/>
      <c r="H156" s="279" t="s">
        <v>421</v>
      </c>
      <c r="I156" s="279" t="s">
        <v>383</v>
      </c>
      <c r="J156" s="279">
        <v>50</v>
      </c>
      <c r="K156" s="275"/>
    </row>
    <row r="157" spans="2:11" s="1" customFormat="1" ht="15" customHeight="1">
      <c r="B157" s="252"/>
      <c r="C157" s="279" t="s">
        <v>408</v>
      </c>
      <c r="D157" s="229"/>
      <c r="E157" s="229"/>
      <c r="F157" s="280" t="s">
        <v>387</v>
      </c>
      <c r="G157" s="229"/>
      <c r="H157" s="279" t="s">
        <v>421</v>
      </c>
      <c r="I157" s="279" t="s">
        <v>383</v>
      </c>
      <c r="J157" s="279">
        <v>50</v>
      </c>
      <c r="K157" s="275"/>
    </row>
    <row r="158" spans="2:11" s="1" customFormat="1" ht="15" customHeight="1">
      <c r="B158" s="252"/>
      <c r="C158" s="279" t="s">
        <v>406</v>
      </c>
      <c r="D158" s="229"/>
      <c r="E158" s="229"/>
      <c r="F158" s="280" t="s">
        <v>387</v>
      </c>
      <c r="G158" s="229"/>
      <c r="H158" s="279" t="s">
        <v>421</v>
      </c>
      <c r="I158" s="279" t="s">
        <v>383</v>
      </c>
      <c r="J158" s="279">
        <v>50</v>
      </c>
      <c r="K158" s="275"/>
    </row>
    <row r="159" spans="2:11" s="1" customFormat="1" ht="15" customHeight="1">
      <c r="B159" s="252"/>
      <c r="C159" s="279" t="s">
        <v>89</v>
      </c>
      <c r="D159" s="229"/>
      <c r="E159" s="229"/>
      <c r="F159" s="280" t="s">
        <v>381</v>
      </c>
      <c r="G159" s="229"/>
      <c r="H159" s="279" t="s">
        <v>443</v>
      </c>
      <c r="I159" s="279" t="s">
        <v>383</v>
      </c>
      <c r="J159" s="279" t="s">
        <v>444</v>
      </c>
      <c r="K159" s="275"/>
    </row>
    <row r="160" spans="2:11" s="1" customFormat="1" ht="15" customHeight="1">
      <c r="B160" s="252"/>
      <c r="C160" s="279" t="s">
        <v>445</v>
      </c>
      <c r="D160" s="229"/>
      <c r="E160" s="229"/>
      <c r="F160" s="280" t="s">
        <v>381</v>
      </c>
      <c r="G160" s="229"/>
      <c r="H160" s="279" t="s">
        <v>446</v>
      </c>
      <c r="I160" s="279" t="s">
        <v>416</v>
      </c>
      <c r="J160" s="279"/>
      <c r="K160" s="275"/>
    </row>
    <row r="161" spans="2:11" s="1" customFormat="1" ht="15" customHeight="1">
      <c r="B161" s="281"/>
      <c r="C161" s="261"/>
      <c r="D161" s="261"/>
      <c r="E161" s="261"/>
      <c r="F161" s="261"/>
      <c r="G161" s="261"/>
      <c r="H161" s="261"/>
      <c r="I161" s="261"/>
      <c r="J161" s="261"/>
      <c r="K161" s="282"/>
    </row>
    <row r="162" spans="2:11" s="1" customFormat="1" ht="18.75" customHeight="1">
      <c r="B162" s="263"/>
      <c r="C162" s="273"/>
      <c r="D162" s="273"/>
      <c r="E162" s="273"/>
      <c r="F162" s="283"/>
      <c r="G162" s="273"/>
      <c r="H162" s="273"/>
      <c r="I162" s="273"/>
      <c r="J162" s="273"/>
      <c r="K162" s="263"/>
    </row>
    <row r="163" spans="2:11" s="1" customFormat="1" ht="18.75" customHeight="1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</row>
    <row r="164" spans="2:11" s="1" customFormat="1" ht="7.5" customHeight="1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pans="2:11" s="1" customFormat="1" ht="45" customHeight="1">
      <c r="B165" s="221"/>
      <c r="C165" s="356" t="s">
        <v>447</v>
      </c>
      <c r="D165" s="356"/>
      <c r="E165" s="356"/>
      <c r="F165" s="356"/>
      <c r="G165" s="356"/>
      <c r="H165" s="356"/>
      <c r="I165" s="356"/>
      <c r="J165" s="356"/>
      <c r="K165" s="222"/>
    </row>
    <row r="166" spans="2:11" s="1" customFormat="1" ht="17.25" customHeight="1">
      <c r="B166" s="221"/>
      <c r="C166" s="242" t="s">
        <v>375</v>
      </c>
      <c r="D166" s="242"/>
      <c r="E166" s="242"/>
      <c r="F166" s="242" t="s">
        <v>376</v>
      </c>
      <c r="G166" s="284"/>
      <c r="H166" s="285" t="s">
        <v>53</v>
      </c>
      <c r="I166" s="285" t="s">
        <v>56</v>
      </c>
      <c r="J166" s="242" t="s">
        <v>377</v>
      </c>
      <c r="K166" s="222"/>
    </row>
    <row r="167" spans="2:11" s="1" customFormat="1" ht="17.25" customHeight="1">
      <c r="B167" s="223"/>
      <c r="C167" s="244" t="s">
        <v>378</v>
      </c>
      <c r="D167" s="244"/>
      <c r="E167" s="244"/>
      <c r="F167" s="245" t="s">
        <v>379</v>
      </c>
      <c r="G167" s="286"/>
      <c r="H167" s="287"/>
      <c r="I167" s="287"/>
      <c r="J167" s="244" t="s">
        <v>380</v>
      </c>
      <c r="K167" s="224"/>
    </row>
    <row r="168" spans="2:11" s="1" customFormat="1" ht="5.25" customHeight="1">
      <c r="B168" s="252"/>
      <c r="C168" s="247"/>
      <c r="D168" s="247"/>
      <c r="E168" s="247"/>
      <c r="F168" s="247"/>
      <c r="G168" s="248"/>
      <c r="H168" s="247"/>
      <c r="I168" s="247"/>
      <c r="J168" s="247"/>
      <c r="K168" s="275"/>
    </row>
    <row r="169" spans="2:11" s="1" customFormat="1" ht="15" customHeight="1">
      <c r="B169" s="252"/>
      <c r="C169" s="229" t="s">
        <v>384</v>
      </c>
      <c r="D169" s="229"/>
      <c r="E169" s="229"/>
      <c r="F169" s="250" t="s">
        <v>381</v>
      </c>
      <c r="G169" s="229"/>
      <c r="H169" s="229" t="s">
        <v>421</v>
      </c>
      <c r="I169" s="229" t="s">
        <v>383</v>
      </c>
      <c r="J169" s="229">
        <v>120</v>
      </c>
      <c r="K169" s="275"/>
    </row>
    <row r="170" spans="2:11" s="1" customFormat="1" ht="15" customHeight="1">
      <c r="B170" s="252"/>
      <c r="C170" s="229" t="s">
        <v>430</v>
      </c>
      <c r="D170" s="229"/>
      <c r="E170" s="229"/>
      <c r="F170" s="250" t="s">
        <v>381</v>
      </c>
      <c r="G170" s="229"/>
      <c r="H170" s="229" t="s">
        <v>431</v>
      </c>
      <c r="I170" s="229" t="s">
        <v>383</v>
      </c>
      <c r="J170" s="229" t="s">
        <v>432</v>
      </c>
      <c r="K170" s="275"/>
    </row>
    <row r="171" spans="2:11" s="1" customFormat="1" ht="15" customHeight="1">
      <c r="B171" s="252"/>
      <c r="C171" s="229" t="s">
        <v>329</v>
      </c>
      <c r="D171" s="229"/>
      <c r="E171" s="229"/>
      <c r="F171" s="250" t="s">
        <v>381</v>
      </c>
      <c r="G171" s="229"/>
      <c r="H171" s="229" t="s">
        <v>448</v>
      </c>
      <c r="I171" s="229" t="s">
        <v>383</v>
      </c>
      <c r="J171" s="229" t="s">
        <v>432</v>
      </c>
      <c r="K171" s="275"/>
    </row>
    <row r="172" spans="2:11" s="1" customFormat="1" ht="15" customHeight="1">
      <c r="B172" s="252"/>
      <c r="C172" s="229" t="s">
        <v>386</v>
      </c>
      <c r="D172" s="229"/>
      <c r="E172" s="229"/>
      <c r="F172" s="250" t="s">
        <v>387</v>
      </c>
      <c r="G172" s="229"/>
      <c r="H172" s="229" t="s">
        <v>448</v>
      </c>
      <c r="I172" s="229" t="s">
        <v>383</v>
      </c>
      <c r="J172" s="229">
        <v>50</v>
      </c>
      <c r="K172" s="275"/>
    </row>
    <row r="173" spans="2:11" s="1" customFormat="1" ht="15" customHeight="1">
      <c r="B173" s="252"/>
      <c r="C173" s="229" t="s">
        <v>389</v>
      </c>
      <c r="D173" s="229"/>
      <c r="E173" s="229"/>
      <c r="F173" s="250" t="s">
        <v>381</v>
      </c>
      <c r="G173" s="229"/>
      <c r="H173" s="229" t="s">
        <v>448</v>
      </c>
      <c r="I173" s="229" t="s">
        <v>391</v>
      </c>
      <c r="J173" s="229"/>
      <c r="K173" s="275"/>
    </row>
    <row r="174" spans="2:11" s="1" customFormat="1" ht="15" customHeight="1">
      <c r="B174" s="252"/>
      <c r="C174" s="229" t="s">
        <v>400</v>
      </c>
      <c r="D174" s="229"/>
      <c r="E174" s="229"/>
      <c r="F174" s="250" t="s">
        <v>387</v>
      </c>
      <c r="G174" s="229"/>
      <c r="H174" s="229" t="s">
        <v>448</v>
      </c>
      <c r="I174" s="229" t="s">
        <v>383</v>
      </c>
      <c r="J174" s="229">
        <v>50</v>
      </c>
      <c r="K174" s="275"/>
    </row>
    <row r="175" spans="2:11" s="1" customFormat="1" ht="15" customHeight="1">
      <c r="B175" s="252"/>
      <c r="C175" s="229" t="s">
        <v>408</v>
      </c>
      <c r="D175" s="229"/>
      <c r="E175" s="229"/>
      <c r="F175" s="250" t="s">
        <v>387</v>
      </c>
      <c r="G175" s="229"/>
      <c r="H175" s="229" t="s">
        <v>448</v>
      </c>
      <c r="I175" s="229" t="s">
        <v>383</v>
      </c>
      <c r="J175" s="229">
        <v>50</v>
      </c>
      <c r="K175" s="275"/>
    </row>
    <row r="176" spans="2:11" s="1" customFormat="1" ht="15" customHeight="1">
      <c r="B176" s="252"/>
      <c r="C176" s="229" t="s">
        <v>406</v>
      </c>
      <c r="D176" s="229"/>
      <c r="E176" s="229"/>
      <c r="F176" s="250" t="s">
        <v>387</v>
      </c>
      <c r="G176" s="229"/>
      <c r="H176" s="229" t="s">
        <v>448</v>
      </c>
      <c r="I176" s="229" t="s">
        <v>383</v>
      </c>
      <c r="J176" s="229">
        <v>50</v>
      </c>
      <c r="K176" s="275"/>
    </row>
    <row r="177" spans="2:11" s="1" customFormat="1" ht="15" customHeight="1">
      <c r="B177" s="252"/>
      <c r="C177" s="229" t="s">
        <v>97</v>
      </c>
      <c r="D177" s="229"/>
      <c r="E177" s="229"/>
      <c r="F177" s="250" t="s">
        <v>381</v>
      </c>
      <c r="G177" s="229"/>
      <c r="H177" s="229" t="s">
        <v>449</v>
      </c>
      <c r="I177" s="229" t="s">
        <v>450</v>
      </c>
      <c r="J177" s="229"/>
      <c r="K177" s="275"/>
    </row>
    <row r="178" spans="2:11" s="1" customFormat="1" ht="15" customHeight="1">
      <c r="B178" s="252"/>
      <c r="C178" s="229" t="s">
        <v>56</v>
      </c>
      <c r="D178" s="229"/>
      <c r="E178" s="229"/>
      <c r="F178" s="250" t="s">
        <v>381</v>
      </c>
      <c r="G178" s="229"/>
      <c r="H178" s="229" t="s">
        <v>451</v>
      </c>
      <c r="I178" s="229" t="s">
        <v>452</v>
      </c>
      <c r="J178" s="229">
        <v>1</v>
      </c>
      <c r="K178" s="275"/>
    </row>
    <row r="179" spans="2:11" s="1" customFormat="1" ht="15" customHeight="1">
      <c r="B179" s="252"/>
      <c r="C179" s="229" t="s">
        <v>52</v>
      </c>
      <c r="D179" s="229"/>
      <c r="E179" s="229"/>
      <c r="F179" s="250" t="s">
        <v>381</v>
      </c>
      <c r="G179" s="229"/>
      <c r="H179" s="229" t="s">
        <v>453</v>
      </c>
      <c r="I179" s="229" t="s">
        <v>383</v>
      </c>
      <c r="J179" s="229">
        <v>20</v>
      </c>
      <c r="K179" s="275"/>
    </row>
    <row r="180" spans="2:11" s="1" customFormat="1" ht="15" customHeight="1">
      <c r="B180" s="252"/>
      <c r="C180" s="229" t="s">
        <v>53</v>
      </c>
      <c r="D180" s="229"/>
      <c r="E180" s="229"/>
      <c r="F180" s="250" t="s">
        <v>381</v>
      </c>
      <c r="G180" s="229"/>
      <c r="H180" s="229" t="s">
        <v>454</v>
      </c>
      <c r="I180" s="229" t="s">
        <v>383</v>
      </c>
      <c r="J180" s="229">
        <v>255</v>
      </c>
      <c r="K180" s="275"/>
    </row>
    <row r="181" spans="2:11" s="1" customFormat="1" ht="15" customHeight="1">
      <c r="B181" s="252"/>
      <c r="C181" s="229" t="s">
        <v>98</v>
      </c>
      <c r="D181" s="229"/>
      <c r="E181" s="229"/>
      <c r="F181" s="250" t="s">
        <v>381</v>
      </c>
      <c r="G181" s="229"/>
      <c r="H181" s="229" t="s">
        <v>345</v>
      </c>
      <c r="I181" s="229" t="s">
        <v>383</v>
      </c>
      <c r="J181" s="229">
        <v>10</v>
      </c>
      <c r="K181" s="275"/>
    </row>
    <row r="182" spans="2:11" s="1" customFormat="1" ht="15" customHeight="1">
      <c r="B182" s="252"/>
      <c r="C182" s="229" t="s">
        <v>99</v>
      </c>
      <c r="D182" s="229"/>
      <c r="E182" s="229"/>
      <c r="F182" s="250" t="s">
        <v>381</v>
      </c>
      <c r="G182" s="229"/>
      <c r="H182" s="229" t="s">
        <v>455</v>
      </c>
      <c r="I182" s="229" t="s">
        <v>416</v>
      </c>
      <c r="J182" s="229"/>
      <c r="K182" s="275"/>
    </row>
    <row r="183" spans="2:11" s="1" customFormat="1" ht="15" customHeight="1">
      <c r="B183" s="252"/>
      <c r="C183" s="229" t="s">
        <v>456</v>
      </c>
      <c r="D183" s="229"/>
      <c r="E183" s="229"/>
      <c r="F183" s="250" t="s">
        <v>381</v>
      </c>
      <c r="G183" s="229"/>
      <c r="H183" s="229" t="s">
        <v>457</v>
      </c>
      <c r="I183" s="229" t="s">
        <v>416</v>
      </c>
      <c r="J183" s="229"/>
      <c r="K183" s="275"/>
    </row>
    <row r="184" spans="2:11" s="1" customFormat="1" ht="15" customHeight="1">
      <c r="B184" s="252"/>
      <c r="C184" s="229" t="s">
        <v>445</v>
      </c>
      <c r="D184" s="229"/>
      <c r="E184" s="229"/>
      <c r="F184" s="250" t="s">
        <v>381</v>
      </c>
      <c r="G184" s="229"/>
      <c r="H184" s="229" t="s">
        <v>458</v>
      </c>
      <c r="I184" s="229" t="s">
        <v>416</v>
      </c>
      <c r="J184" s="229"/>
      <c r="K184" s="275"/>
    </row>
    <row r="185" spans="2:11" s="1" customFormat="1" ht="15" customHeight="1">
      <c r="B185" s="252"/>
      <c r="C185" s="229" t="s">
        <v>101</v>
      </c>
      <c r="D185" s="229"/>
      <c r="E185" s="229"/>
      <c r="F185" s="250" t="s">
        <v>387</v>
      </c>
      <c r="G185" s="229"/>
      <c r="H185" s="229" t="s">
        <v>459</v>
      </c>
      <c r="I185" s="229" t="s">
        <v>383</v>
      </c>
      <c r="J185" s="229">
        <v>50</v>
      </c>
      <c r="K185" s="275"/>
    </row>
    <row r="186" spans="2:11" s="1" customFormat="1" ht="15" customHeight="1">
      <c r="B186" s="252"/>
      <c r="C186" s="229" t="s">
        <v>460</v>
      </c>
      <c r="D186" s="229"/>
      <c r="E186" s="229"/>
      <c r="F186" s="250" t="s">
        <v>387</v>
      </c>
      <c r="G186" s="229"/>
      <c r="H186" s="229" t="s">
        <v>461</v>
      </c>
      <c r="I186" s="229" t="s">
        <v>462</v>
      </c>
      <c r="J186" s="229"/>
      <c r="K186" s="275"/>
    </row>
    <row r="187" spans="2:11" s="1" customFormat="1" ht="15" customHeight="1">
      <c r="B187" s="252"/>
      <c r="C187" s="229" t="s">
        <v>463</v>
      </c>
      <c r="D187" s="229"/>
      <c r="E187" s="229"/>
      <c r="F187" s="250" t="s">
        <v>387</v>
      </c>
      <c r="G187" s="229"/>
      <c r="H187" s="229" t="s">
        <v>464</v>
      </c>
      <c r="I187" s="229" t="s">
        <v>462</v>
      </c>
      <c r="J187" s="229"/>
      <c r="K187" s="275"/>
    </row>
    <row r="188" spans="2:11" s="1" customFormat="1" ht="15" customHeight="1">
      <c r="B188" s="252"/>
      <c r="C188" s="229" t="s">
        <v>465</v>
      </c>
      <c r="D188" s="229"/>
      <c r="E188" s="229"/>
      <c r="F188" s="250" t="s">
        <v>387</v>
      </c>
      <c r="G188" s="229"/>
      <c r="H188" s="229" t="s">
        <v>466</v>
      </c>
      <c r="I188" s="229" t="s">
        <v>462</v>
      </c>
      <c r="J188" s="229"/>
      <c r="K188" s="275"/>
    </row>
    <row r="189" spans="2:11" s="1" customFormat="1" ht="15" customHeight="1">
      <c r="B189" s="252"/>
      <c r="C189" s="288" t="s">
        <v>467</v>
      </c>
      <c r="D189" s="229"/>
      <c r="E189" s="229"/>
      <c r="F189" s="250" t="s">
        <v>387</v>
      </c>
      <c r="G189" s="229"/>
      <c r="H189" s="229" t="s">
        <v>468</v>
      </c>
      <c r="I189" s="229" t="s">
        <v>469</v>
      </c>
      <c r="J189" s="289" t="s">
        <v>470</v>
      </c>
      <c r="K189" s="275"/>
    </row>
    <row r="190" spans="2:11" s="15" customFormat="1" ht="15" customHeight="1">
      <c r="B190" s="290"/>
      <c r="C190" s="291" t="s">
        <v>471</v>
      </c>
      <c r="D190" s="292"/>
      <c r="E190" s="292"/>
      <c r="F190" s="293" t="s">
        <v>387</v>
      </c>
      <c r="G190" s="292"/>
      <c r="H190" s="292" t="s">
        <v>472</v>
      </c>
      <c r="I190" s="292" t="s">
        <v>469</v>
      </c>
      <c r="J190" s="294" t="s">
        <v>470</v>
      </c>
      <c r="K190" s="295"/>
    </row>
    <row r="191" spans="2:11" s="1" customFormat="1" ht="15" customHeight="1">
      <c r="B191" s="252"/>
      <c r="C191" s="288" t="s">
        <v>41</v>
      </c>
      <c r="D191" s="229"/>
      <c r="E191" s="229"/>
      <c r="F191" s="250" t="s">
        <v>381</v>
      </c>
      <c r="G191" s="229"/>
      <c r="H191" s="226" t="s">
        <v>473</v>
      </c>
      <c r="I191" s="229" t="s">
        <v>474</v>
      </c>
      <c r="J191" s="229"/>
      <c r="K191" s="275"/>
    </row>
    <row r="192" spans="2:11" s="1" customFormat="1" ht="15" customHeight="1">
      <c r="B192" s="252"/>
      <c r="C192" s="288" t="s">
        <v>475</v>
      </c>
      <c r="D192" s="229"/>
      <c r="E192" s="229"/>
      <c r="F192" s="250" t="s">
        <v>381</v>
      </c>
      <c r="G192" s="229"/>
      <c r="H192" s="229" t="s">
        <v>476</v>
      </c>
      <c r="I192" s="229" t="s">
        <v>416</v>
      </c>
      <c r="J192" s="229"/>
      <c r="K192" s="275"/>
    </row>
    <row r="193" spans="2:11" s="1" customFormat="1" ht="15" customHeight="1">
      <c r="B193" s="252"/>
      <c r="C193" s="288" t="s">
        <v>477</v>
      </c>
      <c r="D193" s="229"/>
      <c r="E193" s="229"/>
      <c r="F193" s="250" t="s">
        <v>381</v>
      </c>
      <c r="G193" s="229"/>
      <c r="H193" s="229" t="s">
        <v>478</v>
      </c>
      <c r="I193" s="229" t="s">
        <v>416</v>
      </c>
      <c r="J193" s="229"/>
      <c r="K193" s="275"/>
    </row>
    <row r="194" spans="2:11" s="1" customFormat="1" ht="15" customHeight="1">
      <c r="B194" s="252"/>
      <c r="C194" s="288" t="s">
        <v>479</v>
      </c>
      <c r="D194" s="229"/>
      <c r="E194" s="229"/>
      <c r="F194" s="250" t="s">
        <v>387</v>
      </c>
      <c r="G194" s="229"/>
      <c r="H194" s="229" t="s">
        <v>480</v>
      </c>
      <c r="I194" s="229" t="s">
        <v>416</v>
      </c>
      <c r="J194" s="229"/>
      <c r="K194" s="275"/>
    </row>
    <row r="195" spans="2:11" s="1" customFormat="1" ht="15" customHeight="1">
      <c r="B195" s="281"/>
      <c r="C195" s="296"/>
      <c r="D195" s="261"/>
      <c r="E195" s="261"/>
      <c r="F195" s="261"/>
      <c r="G195" s="261"/>
      <c r="H195" s="261"/>
      <c r="I195" s="261"/>
      <c r="J195" s="261"/>
      <c r="K195" s="282"/>
    </row>
    <row r="196" spans="2:11" s="1" customFormat="1" ht="18.75" customHeight="1">
      <c r="B196" s="263"/>
      <c r="C196" s="273"/>
      <c r="D196" s="273"/>
      <c r="E196" s="273"/>
      <c r="F196" s="283"/>
      <c r="G196" s="273"/>
      <c r="H196" s="273"/>
      <c r="I196" s="273"/>
      <c r="J196" s="273"/>
      <c r="K196" s="263"/>
    </row>
    <row r="197" spans="2:11" s="1" customFormat="1" ht="18.75" customHeight="1">
      <c r="B197" s="263"/>
      <c r="C197" s="273"/>
      <c r="D197" s="273"/>
      <c r="E197" s="273"/>
      <c r="F197" s="283"/>
      <c r="G197" s="273"/>
      <c r="H197" s="273"/>
      <c r="I197" s="273"/>
      <c r="J197" s="273"/>
      <c r="K197" s="263"/>
    </row>
    <row r="198" spans="2:11" s="1" customFormat="1" ht="18.75" customHeight="1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</row>
    <row r="199" spans="2:11" s="1" customFormat="1" ht="13.5">
      <c r="B199" s="218"/>
      <c r="C199" s="219"/>
      <c r="D199" s="219"/>
      <c r="E199" s="219"/>
      <c r="F199" s="219"/>
      <c r="G199" s="219"/>
      <c r="H199" s="219"/>
      <c r="I199" s="219"/>
      <c r="J199" s="219"/>
      <c r="K199" s="220"/>
    </row>
    <row r="200" spans="2:11" s="1" customFormat="1" ht="21">
      <c r="B200" s="221"/>
      <c r="C200" s="356" t="s">
        <v>481</v>
      </c>
      <c r="D200" s="356"/>
      <c r="E200" s="356"/>
      <c r="F200" s="356"/>
      <c r="G200" s="356"/>
      <c r="H200" s="356"/>
      <c r="I200" s="356"/>
      <c r="J200" s="356"/>
      <c r="K200" s="222"/>
    </row>
    <row r="201" spans="2:11" s="1" customFormat="1" ht="25.5" customHeight="1">
      <c r="B201" s="221"/>
      <c r="C201" s="297" t="s">
        <v>482</v>
      </c>
      <c r="D201" s="297"/>
      <c r="E201" s="297"/>
      <c r="F201" s="297" t="s">
        <v>483</v>
      </c>
      <c r="G201" s="298"/>
      <c r="H201" s="359" t="s">
        <v>484</v>
      </c>
      <c r="I201" s="359"/>
      <c r="J201" s="359"/>
      <c r="K201" s="222"/>
    </row>
    <row r="202" spans="2:11" s="1" customFormat="1" ht="5.25" customHeight="1">
      <c r="B202" s="252"/>
      <c r="C202" s="247"/>
      <c r="D202" s="247"/>
      <c r="E202" s="247"/>
      <c r="F202" s="247"/>
      <c r="G202" s="273"/>
      <c r="H202" s="247"/>
      <c r="I202" s="247"/>
      <c r="J202" s="247"/>
      <c r="K202" s="275"/>
    </row>
    <row r="203" spans="2:11" s="1" customFormat="1" ht="15" customHeight="1">
      <c r="B203" s="252"/>
      <c r="C203" s="229" t="s">
        <v>474</v>
      </c>
      <c r="D203" s="229"/>
      <c r="E203" s="229"/>
      <c r="F203" s="250" t="s">
        <v>42</v>
      </c>
      <c r="G203" s="229"/>
      <c r="H203" s="360" t="s">
        <v>485</v>
      </c>
      <c r="I203" s="360"/>
      <c r="J203" s="360"/>
      <c r="K203" s="275"/>
    </row>
    <row r="204" spans="2:11" s="1" customFormat="1" ht="15" customHeight="1">
      <c r="B204" s="252"/>
      <c r="C204" s="229"/>
      <c r="D204" s="229"/>
      <c r="E204" s="229"/>
      <c r="F204" s="250" t="s">
        <v>43</v>
      </c>
      <c r="G204" s="229"/>
      <c r="H204" s="360" t="s">
        <v>486</v>
      </c>
      <c r="I204" s="360"/>
      <c r="J204" s="360"/>
      <c r="K204" s="275"/>
    </row>
    <row r="205" spans="2:11" s="1" customFormat="1" ht="15" customHeight="1">
      <c r="B205" s="252"/>
      <c r="C205" s="229"/>
      <c r="D205" s="229"/>
      <c r="E205" s="229"/>
      <c r="F205" s="250" t="s">
        <v>46</v>
      </c>
      <c r="G205" s="229"/>
      <c r="H205" s="360" t="s">
        <v>487</v>
      </c>
      <c r="I205" s="360"/>
      <c r="J205" s="360"/>
      <c r="K205" s="275"/>
    </row>
    <row r="206" spans="2:11" s="1" customFormat="1" ht="15" customHeight="1">
      <c r="B206" s="252"/>
      <c r="C206" s="229"/>
      <c r="D206" s="229"/>
      <c r="E206" s="229"/>
      <c r="F206" s="250" t="s">
        <v>44</v>
      </c>
      <c r="G206" s="229"/>
      <c r="H206" s="360" t="s">
        <v>488</v>
      </c>
      <c r="I206" s="360"/>
      <c r="J206" s="360"/>
      <c r="K206" s="275"/>
    </row>
    <row r="207" spans="2:11" s="1" customFormat="1" ht="15" customHeight="1">
      <c r="B207" s="252"/>
      <c r="C207" s="229"/>
      <c r="D207" s="229"/>
      <c r="E207" s="229"/>
      <c r="F207" s="250" t="s">
        <v>45</v>
      </c>
      <c r="G207" s="229"/>
      <c r="H207" s="360" t="s">
        <v>489</v>
      </c>
      <c r="I207" s="360"/>
      <c r="J207" s="360"/>
      <c r="K207" s="275"/>
    </row>
    <row r="208" spans="2:11" s="1" customFormat="1" ht="15" customHeight="1">
      <c r="B208" s="252"/>
      <c r="C208" s="229"/>
      <c r="D208" s="229"/>
      <c r="E208" s="229"/>
      <c r="F208" s="250"/>
      <c r="G208" s="229"/>
      <c r="H208" s="229"/>
      <c r="I208" s="229"/>
      <c r="J208" s="229"/>
      <c r="K208" s="275"/>
    </row>
    <row r="209" spans="2:11" s="1" customFormat="1" ht="15" customHeight="1">
      <c r="B209" s="252"/>
      <c r="C209" s="229" t="s">
        <v>428</v>
      </c>
      <c r="D209" s="229"/>
      <c r="E209" s="229"/>
      <c r="F209" s="250" t="s">
        <v>78</v>
      </c>
      <c r="G209" s="229"/>
      <c r="H209" s="360" t="s">
        <v>490</v>
      </c>
      <c r="I209" s="360"/>
      <c r="J209" s="360"/>
      <c r="K209" s="275"/>
    </row>
    <row r="210" spans="2:11" s="1" customFormat="1" ht="15" customHeight="1">
      <c r="B210" s="252"/>
      <c r="C210" s="229"/>
      <c r="D210" s="229"/>
      <c r="E210" s="229"/>
      <c r="F210" s="250" t="s">
        <v>323</v>
      </c>
      <c r="G210" s="229"/>
      <c r="H210" s="360" t="s">
        <v>324</v>
      </c>
      <c r="I210" s="360"/>
      <c r="J210" s="360"/>
      <c r="K210" s="275"/>
    </row>
    <row r="211" spans="2:11" s="1" customFormat="1" ht="15" customHeight="1">
      <c r="B211" s="252"/>
      <c r="C211" s="229"/>
      <c r="D211" s="229"/>
      <c r="E211" s="229"/>
      <c r="F211" s="250" t="s">
        <v>321</v>
      </c>
      <c r="G211" s="229"/>
      <c r="H211" s="360" t="s">
        <v>491</v>
      </c>
      <c r="I211" s="360"/>
      <c r="J211" s="360"/>
      <c r="K211" s="275"/>
    </row>
    <row r="212" spans="2:11" s="1" customFormat="1" ht="15" customHeight="1">
      <c r="B212" s="299"/>
      <c r="C212" s="229"/>
      <c r="D212" s="229"/>
      <c r="E212" s="229"/>
      <c r="F212" s="250" t="s">
        <v>325</v>
      </c>
      <c r="G212" s="288"/>
      <c r="H212" s="361" t="s">
        <v>326</v>
      </c>
      <c r="I212" s="361"/>
      <c r="J212" s="361"/>
      <c r="K212" s="300"/>
    </row>
    <row r="213" spans="2:11" s="1" customFormat="1" ht="15" customHeight="1">
      <c r="B213" s="299"/>
      <c r="C213" s="229"/>
      <c r="D213" s="229"/>
      <c r="E213" s="229"/>
      <c r="F213" s="250" t="s">
        <v>327</v>
      </c>
      <c r="G213" s="288"/>
      <c r="H213" s="361" t="s">
        <v>492</v>
      </c>
      <c r="I213" s="361"/>
      <c r="J213" s="361"/>
      <c r="K213" s="300"/>
    </row>
    <row r="214" spans="2:11" s="1" customFormat="1" ht="15" customHeight="1">
      <c r="B214" s="299"/>
      <c r="C214" s="229"/>
      <c r="D214" s="229"/>
      <c r="E214" s="229"/>
      <c r="F214" s="250"/>
      <c r="G214" s="288"/>
      <c r="H214" s="279"/>
      <c r="I214" s="279"/>
      <c r="J214" s="279"/>
      <c r="K214" s="300"/>
    </row>
    <row r="215" spans="2:11" s="1" customFormat="1" ht="15" customHeight="1">
      <c r="B215" s="299"/>
      <c r="C215" s="229" t="s">
        <v>452</v>
      </c>
      <c r="D215" s="229"/>
      <c r="E215" s="229"/>
      <c r="F215" s="250">
        <v>1</v>
      </c>
      <c r="G215" s="288"/>
      <c r="H215" s="361" t="s">
        <v>493</v>
      </c>
      <c r="I215" s="361"/>
      <c r="J215" s="361"/>
      <c r="K215" s="300"/>
    </row>
    <row r="216" spans="2:11" s="1" customFormat="1" ht="15" customHeight="1">
      <c r="B216" s="299"/>
      <c r="C216" s="229"/>
      <c r="D216" s="229"/>
      <c r="E216" s="229"/>
      <c r="F216" s="250">
        <v>2</v>
      </c>
      <c r="G216" s="288"/>
      <c r="H216" s="361" t="s">
        <v>494</v>
      </c>
      <c r="I216" s="361"/>
      <c r="J216" s="361"/>
      <c r="K216" s="300"/>
    </row>
    <row r="217" spans="2:11" s="1" customFormat="1" ht="15" customHeight="1">
      <c r="B217" s="299"/>
      <c r="C217" s="229"/>
      <c r="D217" s="229"/>
      <c r="E217" s="229"/>
      <c r="F217" s="250">
        <v>3</v>
      </c>
      <c r="G217" s="288"/>
      <c r="H217" s="361" t="s">
        <v>495</v>
      </c>
      <c r="I217" s="361"/>
      <c r="J217" s="361"/>
      <c r="K217" s="300"/>
    </row>
    <row r="218" spans="2:11" s="1" customFormat="1" ht="15" customHeight="1">
      <c r="B218" s="299"/>
      <c r="C218" s="229"/>
      <c r="D218" s="229"/>
      <c r="E218" s="229"/>
      <c r="F218" s="250">
        <v>4</v>
      </c>
      <c r="G218" s="288"/>
      <c r="H218" s="361" t="s">
        <v>496</v>
      </c>
      <c r="I218" s="361"/>
      <c r="J218" s="361"/>
      <c r="K218" s="300"/>
    </row>
    <row r="219" spans="2:11" s="1" customFormat="1" ht="12.75" customHeight="1">
      <c r="B219" s="301"/>
      <c r="C219" s="302"/>
      <c r="D219" s="302"/>
      <c r="E219" s="302"/>
      <c r="F219" s="302"/>
      <c r="G219" s="302"/>
      <c r="H219" s="302"/>
      <c r="I219" s="302"/>
      <c r="J219" s="302"/>
      <c r="K219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SO01 - Propojka Horská - ...</vt:lpstr>
      <vt:lpstr>SO02 - Úsek nábřeží Václa...</vt:lpstr>
      <vt:lpstr>Pokyny pro vyplnění</vt:lpstr>
      <vt:lpstr>'Rekapitulace stavby'!Názvy_tisku</vt:lpstr>
      <vt:lpstr>'SO01 - Propojka Horská - ...'!Názvy_tisku</vt:lpstr>
      <vt:lpstr>'SO02 - Úsek nábřeží Václa...'!Názvy_tisku</vt:lpstr>
      <vt:lpstr>'Pokyny pro vyplnění'!Oblast_tisku</vt:lpstr>
      <vt:lpstr>'Rekapitulace stavby'!Oblast_tisku</vt:lpstr>
      <vt:lpstr>'SO01 - Propojka Horská - ...'!Oblast_tisku</vt:lpstr>
      <vt:lpstr>'SO02 - Úsek nábřeží Václa...'!Oblast_tisku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KROS-PC\KROS</dc:creator>
  <cp:lastModifiedBy>Jiri Kolbl</cp:lastModifiedBy>
  <dcterms:created xsi:type="dcterms:W3CDTF">2024-07-17T14:27:23Z</dcterms:created>
  <dcterms:modified xsi:type="dcterms:W3CDTF">2024-08-27T05:35:35Z</dcterms:modified>
</cp:coreProperties>
</file>