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3A7918BD-CCBE-4C23-B407-BC8880AB805C}" xr6:coauthVersionLast="47" xr6:coauthVersionMax="47" xr10:uidLastSave="{00000000-0000-0000-0000-000000000000}"/>
  <bookViews>
    <workbookView xWindow="-120" yWindow="-120" windowWidth="24240" windowHeight="13020" activeTab="1" xr2:uid="{82BACA8A-BBBB-4ECF-B61B-4F08CD302A66}"/>
  </bookViews>
  <sheets>
    <sheet name="SOUHRN " sheetId="1" r:id="rId1"/>
    <sheet name="PS.01" sheetId="2" r:id="rId2"/>
    <sheet name="PS.02" sheetId="3" r:id="rId3"/>
    <sheet name="List1" sheetId="4" r:id="rId4"/>
  </sheets>
  <externalReferences>
    <externalReference r:id="rId5"/>
    <externalReference r:id="rId6"/>
    <externalReference r:id="rId7"/>
  </externalReferences>
  <definedNames>
    <definedName name="__xlnm.Print_Area_1">#REF!</definedName>
    <definedName name="__xlnm.Print_Area_2">#REF!</definedName>
    <definedName name="__xlnm.Print_Area_3">#REF!</definedName>
    <definedName name="__xlnm.Print_Titles_1">#REF!</definedName>
    <definedName name="__xlnm.Print_Titles_2">#REF!</definedName>
    <definedName name="__xlnm.Print_Titles_3">#REF!</definedName>
    <definedName name="aAkce">#REF!</definedName>
    <definedName name="aCislo">#REF!</definedName>
    <definedName name="aDatum">#REF!</definedName>
    <definedName name="aDocTitle">#REF!</definedName>
    <definedName name="aGProjektant">#REF!</definedName>
    <definedName name="aInvestor">#REF!</definedName>
    <definedName name="aObjekt">#REF!</definedName>
    <definedName name="aOProjektant">#REF!</definedName>
    <definedName name="aPCelek">#REF!</definedName>
    <definedName name="aProfese1">#REF!</definedName>
    <definedName name="aProfese10">#REF!</definedName>
    <definedName name="aProfese2">#REF!</definedName>
    <definedName name="aProfese3">#REF!</definedName>
    <definedName name="aProfese4">#REF!</definedName>
    <definedName name="aProfese5">#REF!</definedName>
    <definedName name="aProfese6">#REF!</definedName>
    <definedName name="aProfese7">#REF!</definedName>
    <definedName name="aProfese8">#REF!</definedName>
    <definedName name="aProfese9">#REF!</definedName>
    <definedName name="aRevize">#REF!</definedName>
    <definedName name="aRevizePopis">#REF!</definedName>
    <definedName name="AS">#REF!</definedName>
    <definedName name="aStupen">#REF!</definedName>
    <definedName name="aVypracoval">#REF!</definedName>
    <definedName name="aZpracovatel">#REF!</definedName>
    <definedName name="DATUM_DODANI">[1]KalkList!$D$16</definedName>
    <definedName name="DODACI_PODMINKY">[1]KalkList!$D$13</definedName>
    <definedName name="KURZ_ZAKAZKY">[2]SOUHRN!$D$12</definedName>
    <definedName name="MANAGER">[1]KalkList!$D$9</definedName>
    <definedName name="MENA">[1]KalkList!$H$11</definedName>
    <definedName name="NABIDKA_CISLO">[1]KalkList!$D$6</definedName>
    <definedName name="nAkce">#REF!</definedName>
    <definedName name="_xlnm.Print_Titles" localSheetId="1">PS.01!$1:$7</definedName>
    <definedName name="_xlnm.Print_Titles" localSheetId="2">PS.02!$1:$7</definedName>
    <definedName name="nCenaKus">#REF!</definedName>
    <definedName name="nCenaKusu">#REF!</definedName>
    <definedName name="nCislo">#REF!</definedName>
    <definedName name="nCJmeno">#REF!</definedName>
    <definedName name="nDatum">#REF!</definedName>
    <definedName name="nDCislo">#REF!</definedName>
    <definedName name="nDDatum">#REF!</definedName>
    <definedName name="nGProjektant">#REF!</definedName>
    <definedName name="nHProjektant">#REF!</definedName>
    <definedName name="nInvestor">#REF!</definedName>
    <definedName name="nLogoCode">#REF!</definedName>
    <definedName name="nMJednotka">#REF!</definedName>
    <definedName name="nObjekt">#REF!</definedName>
    <definedName name="nObsah">#REF!</definedName>
    <definedName name="nOProjektant">#REF!</definedName>
    <definedName name="nPCelek">#REF!</definedName>
    <definedName name="nPCislo">#REF!</definedName>
    <definedName name="nPocetKusu">#REF!</definedName>
    <definedName name="nPodpis">#REF!</definedName>
    <definedName name="nPopisPaD">#REF!</definedName>
    <definedName name="nProfese">#REF!</definedName>
    <definedName name="nRevize">#REF!</definedName>
    <definedName name="nRevizePopis">#REF!</definedName>
    <definedName name="nStupen">#REF!</definedName>
    <definedName name="nVVSeznamE">#REF!</definedName>
    <definedName name="nVVSeznamS">#REF!</definedName>
    <definedName name="nVyhotoveni">#REF!</definedName>
    <definedName name="nVypracoval">#REF!</definedName>
    <definedName name="nZapati1">#REF!</definedName>
    <definedName name="nZapati2">#REF!</definedName>
    <definedName name="nZapati3">#REF!</definedName>
    <definedName name="nZCislo">#REF!</definedName>
    <definedName name="nZpracovatel">#REF!</definedName>
    <definedName name="_xlnm.Print_Area" localSheetId="1">PS.01!$B$1:$H$152</definedName>
    <definedName name="_xlnm.Print_Area" localSheetId="2">PS.02!$B$1:$H$24</definedName>
    <definedName name="_xlnm.Print_Area" localSheetId="0">'SOUHRN '!$A$2:$G$45</definedName>
    <definedName name="pocet">[1]KalkList!$E$2</definedName>
    <definedName name="PROREZ_HUTNI">[2]SOUHRN!$F$19</definedName>
    <definedName name="PROREZ_PLECH">[2]SOUHRN!$G$19</definedName>
    <definedName name="REZERVA_SPOJOVAK">[2]SOUHRN!$G$20</definedName>
    <definedName name="SA">#REF!</definedName>
    <definedName name="SADS">#REF!</definedName>
    <definedName name="seznam_4">'[3]seznam zákazníků'!$B$1:$H$253</definedName>
    <definedName name="sHeader">#REF!</definedName>
    <definedName name="VYROBEK">[1]KalkList!$D$7</definedName>
    <definedName name="ZAKAZNIK">[1]KalkList!$D$4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H15" i="3" l="1"/>
  <c r="H8" i="3"/>
  <c r="H142" i="2"/>
  <c r="H134" i="2"/>
  <c r="H124" i="2"/>
  <c r="H110" i="2"/>
  <c r="H96" i="2"/>
  <c r="H84" i="2"/>
  <c r="H82" i="2"/>
  <c r="H80" i="2"/>
  <c r="H78" i="2"/>
  <c r="H74" i="2"/>
  <c r="H60" i="2"/>
  <c r="H47" i="2"/>
  <c r="H34" i="2"/>
  <c r="H22" i="2"/>
  <c r="H8" i="2"/>
  <c r="H150" i="2" l="1"/>
  <c r="D9" i="4" l="1"/>
  <c r="D10" i="4" s="1"/>
  <c r="J5" i="4"/>
  <c r="D5" i="4"/>
  <c r="D6" i="4" s="1"/>
  <c r="F9" i="1"/>
  <c r="F10" i="1" l="1"/>
  <c r="G10" i="1" s="1"/>
  <c r="I5" i="4"/>
  <c r="G9" i="1"/>
  <c r="G12" i="1" l="1"/>
  <c r="G13" i="1" s="1"/>
  <c r="G14" i="1" s="1"/>
</calcChain>
</file>

<file path=xl/sharedStrings.xml><?xml version="1.0" encoding="utf-8"?>
<sst xmlns="http://schemas.openxmlformats.org/spreadsheetml/2006/main" count="389" uniqueCount="159">
  <si>
    <t>Číslo položky</t>
  </si>
  <si>
    <t>Název a popis položky</t>
  </si>
  <si>
    <t>Jednotka</t>
  </si>
  <si>
    <t>Množství</t>
  </si>
  <si>
    <t>PS.01</t>
  </si>
  <si>
    <t>JEVIŠTNÍ TECHNOLOGIE</t>
  </si>
  <si>
    <t>kpl</t>
  </si>
  <si>
    <t>PS.02</t>
  </si>
  <si>
    <t xml:space="preserve">SYSTÉM ŘÍZENÍ </t>
  </si>
  <si>
    <t>DPH 21 %:</t>
  </si>
  <si>
    <t>Cena v CZK celkem:</t>
  </si>
  <si>
    <t>Dne :</t>
  </si>
  <si>
    <t>Razítko, podpis:</t>
  </si>
  <si>
    <t>1.</t>
  </si>
  <si>
    <t>01</t>
  </si>
  <si>
    <t>DEMONTÁŽNÍ PRÁCE</t>
  </si>
  <si>
    <t>Demontáž stávajícího nalepeného černého koberce z přední strany bočního obložení u plošin 1,2,3</t>
  </si>
  <si>
    <t>Demontáž stávajícího bočního obložení u plošin 1,2,3 (deska OSB tl. 22m)</t>
  </si>
  <si>
    <t>Demontáž vratových pohonů, táhel a indukčních čidel u plošin 1,2,3</t>
  </si>
  <si>
    <t>Demontáž krajních linkliftů u plošin 2,3</t>
  </si>
  <si>
    <t>ks</t>
  </si>
  <si>
    <t>Demontáž rozvaděčů</t>
  </si>
  <si>
    <t>Demontáž stávajících plechových bezpečnostních lišt, vč. držáků</t>
  </si>
  <si>
    <t>m</t>
  </si>
  <si>
    <t>Demontáž stávající nosné trubky pr. 20 mm pro mobilní stěnové panely, vč. držáků</t>
  </si>
  <si>
    <t>Demontáž světelných závor (paprsků)</t>
  </si>
  <si>
    <t>Demontáž nefunkčních koncovýchspínačú, indukčních čidel a části kabeláže</t>
  </si>
  <si>
    <t>Demontáž stávajících IRC čidel a držáků z elektromotorů</t>
  </si>
  <si>
    <t>Vypuštění starého oleje ze šnekové převodovky (1 ks=2,75 l)</t>
  </si>
  <si>
    <t>lirů</t>
  </si>
  <si>
    <t>Vyčištění jámy, vysátí prachu po demontážich</t>
  </si>
  <si>
    <t>02</t>
  </si>
  <si>
    <t>JEVIŠTNÍ PLOŠINA 1</t>
  </si>
  <si>
    <t>Boční výkryt-KVH hranol (smrk) 80x80 mm, spojovací materiál</t>
  </si>
  <si>
    <t>Boční výkryt-překližka tl 10 mm (bříza, topol),  spojovací materiál</t>
  </si>
  <si>
    <t>Boční výkryt-koberec, černý, lepidlo</t>
  </si>
  <si>
    <t>Boční výkryt dolní a horní lem-PLO 20x3, komaxit černý, spojovací materiál</t>
  </si>
  <si>
    <t>Boční výkryt-nátěr černá barva</t>
  </si>
  <si>
    <t>kg</t>
  </si>
  <si>
    <t>Držák čidla elektromotoru- výplalek pl.tr 6 mm, spojovák, závitová tyč 4x M12-400 mm</t>
  </si>
  <si>
    <t>šneková převodovka - syntetický olej ISO VG 680 (1ks=2,75l)</t>
  </si>
  <si>
    <t>l</t>
  </si>
  <si>
    <t>Bezpečnostní lišta-profil Al, profil pryž, senzory, záslepky-odporová</t>
  </si>
  <si>
    <t>Bezpečnostní lišta-vyhodnocovací jednotka</t>
  </si>
  <si>
    <t>03</t>
  </si>
  <si>
    <t>JEVIŠTNÍ PLOŠINA 2</t>
  </si>
  <si>
    <t>Zesílení konstrukce - L80x8, plech tl. 40 mm, plech tl. 5 mm</t>
  </si>
  <si>
    <t>04</t>
  </si>
  <si>
    <t>JEVIŠTNÍ PLOŠINA 3</t>
  </si>
  <si>
    <t>05</t>
  </si>
  <si>
    <t>Boční výkryt-KVH hranol (smrk) 100x100 mm, spojovací materiál</t>
  </si>
  <si>
    <t>Přední a zadní hrana-KVH hranol (smrk) 80x80 mm, spojovací materiál</t>
  </si>
  <si>
    <t>Přední a zadní hrana-překližka tl 10 mm (bříza, topol),  spojovací materiál</t>
  </si>
  <si>
    <t>Plechový úhelník 90x105x105, pozinkovaný</t>
  </si>
  <si>
    <t>Plechový úhelník 30x50x50, pozinkovaný</t>
  </si>
  <si>
    <t>Bezpečnostní lišta-držák-jekl 40x40x2</t>
  </si>
  <si>
    <t>kotva průvleková M10-100</t>
  </si>
  <si>
    <t>Spojovací materiál</t>
  </si>
  <si>
    <t>Pomocné kotvení - plech 5 mm</t>
  </si>
  <si>
    <t>06</t>
  </si>
  <si>
    <t>ZÁBRADLÍ PRACOVNÍ MOBILNÍ</t>
  </si>
  <si>
    <t>zábradlí plošiny délky L= 2500 mm, výšky 1000 mm  ( jekl 30x3, KR 30, plech 2 mm)</t>
  </si>
  <si>
    <t>zábradlí plošiny délky L= 655 mm, výšky 1000 mm    ( jekl 30x3, KR 30, plech 2 mm)</t>
  </si>
  <si>
    <t>zábradlí plošiny délky L= 1643 mm, výšky 1000 mm  ( jekl 30x3, KR 30, plech 2 mm)</t>
  </si>
  <si>
    <t>07</t>
  </si>
  <si>
    <t>ZÁBRADLÍ PARAPETU MOBILNÍ</t>
  </si>
  <si>
    <t>zakružené zábradlí parapetu délky L= 2500 mm, výšky 1000 mm  ( jekl 50x3, kruhová ocel pr. 40, plech 2 mm, výplň kruhová ocel pr.8))</t>
  </si>
  <si>
    <t>08</t>
  </si>
  <si>
    <t>PODLAHOVÁ POUZDRA PRO ZÁBRADLÍ</t>
  </si>
  <si>
    <t>podlahové pouzdro dvojité - plech 5 mm, plech 10 mm, jekl 40x4-100</t>
  </si>
  <si>
    <t>STĚNOVÉ PANELY PRO TVORBU JÁMY ORCHESTRU</t>
  </si>
  <si>
    <t>stěnový panel - cca 800x2500 mm (jekl 30x2, překližka 5 mm, plech 5 mm)</t>
  </si>
  <si>
    <t>10</t>
  </si>
  <si>
    <t>MONTÁŽNÍ PRÁCE-PLOŠINA 1</t>
  </si>
  <si>
    <t>Montáž bočního obložení a nosné dřevěné konstrukce</t>
  </si>
  <si>
    <t>Nalepení černého koberce na přední stranu výkrytu</t>
  </si>
  <si>
    <t>Olemování hran koberce ocelovou lištou 20x3</t>
  </si>
  <si>
    <t>Montáž bezpečnostních lišt- nosný profil, bezp. Lišta</t>
  </si>
  <si>
    <t>Monzáž vyhodnocovací jednotky</t>
  </si>
  <si>
    <t>Montáž držáku čidla na elektromotor</t>
  </si>
  <si>
    <t xml:space="preserve">Montáž ARC-IRC čidla na hřídel motoru </t>
  </si>
  <si>
    <t>Šneková převodovka-nalití ojeje do skříně (1 ks=2,75 l)</t>
  </si>
  <si>
    <t>Promazání ložisek skříně linkliftu</t>
  </si>
  <si>
    <t>Očištění a namazání řetězu linkliftu (délka 1 ks = 5,8m)</t>
  </si>
  <si>
    <t>Nátěr bočního výkrytu</t>
  </si>
  <si>
    <t>m2</t>
  </si>
  <si>
    <t>11</t>
  </si>
  <si>
    <t>MONTÁŽNÍ PRÁCE-PLOŠINA 2</t>
  </si>
  <si>
    <t>Krajní linklifty - proměření nové polohy, montáž krajních linkliftu, vypodložení, podlití</t>
  </si>
  <si>
    <t>Horní rám-zesílení rámu v nové poloze linkliftů</t>
  </si>
  <si>
    <t>Nátěr bočního výkrytu-černý mat</t>
  </si>
  <si>
    <t>12</t>
  </si>
  <si>
    <t>MONTÁŽNÍ PRÁCE-PLOŠINA 3</t>
  </si>
  <si>
    <t>13</t>
  </si>
  <si>
    <t>Boční výkryt-montáž nosné konstrukce (KVH hranol (smrk) 100x100 mm, spojovací materiál, plechové úhelníky, kotvy, ….)</t>
  </si>
  <si>
    <t>Boční výkryt-montáž obkladu na nosnou konstrukci (překližka tl 10 mm (bříza, topol),  spojovací materiál)</t>
  </si>
  <si>
    <t>Přední a zadní hrana-montáž úhelníku a nosné konstrukce (KVH hranol (smrk) 80x80 mm, spojovací materiál)</t>
  </si>
  <si>
    <t>Bezpečnostní lišta-montáž držáku (jekl 40x40x2, kotvy, …)</t>
  </si>
  <si>
    <t>Bezpečnostní lišta-montáž (profil Al, profil pryž, senzory, záslepky-odporová)</t>
  </si>
  <si>
    <t>Bezpečnostní lišta-montáž (vyhodnocovací jednotka)</t>
  </si>
  <si>
    <t>Výkryt jámy-nátěr černý mat</t>
  </si>
  <si>
    <t>Vyčištění jámy, vysátí</t>
  </si>
  <si>
    <t>14</t>
  </si>
  <si>
    <t>DOKUMENTACE</t>
  </si>
  <si>
    <t>Schvalovací výkres</t>
  </si>
  <si>
    <t>Výrobní dokumentace</t>
  </si>
  <si>
    <t>Montážní dokumentace</t>
  </si>
  <si>
    <t xml:space="preserve">Dokumentace skutečného provedení </t>
  </si>
  <si>
    <t>Návod na obsluhu, provoz a údržbu, dokumentace pro předání, tabulky</t>
  </si>
  <si>
    <t>15</t>
  </si>
  <si>
    <t>VEDLEJŠÍ NÁKLADY</t>
  </si>
  <si>
    <t>zařízení staveniště</t>
  </si>
  <si>
    <t>odzkoušení</t>
  </si>
  <si>
    <t xml:space="preserve">zatěžkávací zkoušky zařízení </t>
  </si>
  <si>
    <t>revize strojní</t>
  </si>
  <si>
    <t>doprava dodávky</t>
  </si>
  <si>
    <t>SYSTÉM ŘÍZENÍ</t>
  </si>
  <si>
    <t>S1</t>
  </si>
  <si>
    <t>2.</t>
  </si>
  <si>
    <t>Bezhalogenová kabeláž dle TZ a specifikace plošiny</t>
  </si>
  <si>
    <t>Zvuková a světelná signalizace</t>
  </si>
  <si>
    <t>S2</t>
  </si>
  <si>
    <t>Analýza nebezpečí a rizik</t>
  </si>
  <si>
    <t>Výrobní dokumentace-kabelové trasy, zapojení</t>
  </si>
  <si>
    <t>Celková cena systému řízení bez DPH</t>
  </si>
  <si>
    <t>Jednotková cena v Kč bez DPH</t>
  </si>
  <si>
    <t>Celková cena v Kč bez DPH</t>
  </si>
  <si>
    <t>Celková cena v CZK bez DPH:</t>
  </si>
  <si>
    <t>PLOŠINA 3</t>
  </si>
  <si>
    <t>OBVOD</t>
  </si>
  <si>
    <t>plocha</t>
  </si>
  <si>
    <t>PLOŠINA 1</t>
  </si>
  <si>
    <r>
      <t xml:space="preserve">Rozvaděč RR1, RR2,RR3
</t>
    </r>
    <r>
      <rPr>
        <sz val="8"/>
        <rFont val="Arial"/>
        <family val="2"/>
        <charset val="238"/>
      </rPr>
      <t>Oceloplechový rozvaděč. Vybaven jistícími, bezpečnostními, ovládacimi prvky a PLC pro řízení s parametry plošiny 1=15 kW, plošina 2=9 kW a plošiny 3=9 kW  včetně wifi routeru pro vzdálenou správu SŘ</t>
    </r>
  </si>
  <si>
    <r>
      <t xml:space="preserve">Dotykový ovládací pult 
</t>
    </r>
    <r>
      <rPr>
        <sz val="8"/>
        <rFont val="Arial"/>
        <family val="2"/>
        <charset val="238"/>
      </rPr>
      <t>Dotykový display 10"
Aretované tlačítko "TOTAL STOP"
Zapínání klíčkem
Prosvětlený ovladač pro kvitaci poruchy
Joystick pro určení směru a rychlosti</t>
    </r>
  </si>
  <si>
    <r>
      <t xml:space="preserve">Přípojná místa ovládacího pultu
</t>
    </r>
    <r>
      <rPr>
        <sz val="8"/>
        <rFont val="Arial"/>
        <family val="2"/>
        <charset val="238"/>
      </rPr>
      <t>Oceloplechová skříň
Konektory pro připojení pultu
Aretované tlačítko "TOTAL STOP"</t>
    </r>
  </si>
  <si>
    <r>
      <t xml:space="preserve">Ostatní přípojná místa
</t>
    </r>
    <r>
      <rPr>
        <sz val="8"/>
        <rFont val="Arial"/>
        <family val="2"/>
        <charset val="238"/>
      </rPr>
      <t>Zásuvky 230V/16A
2x CAT5e/CAT6</t>
    </r>
  </si>
  <si>
    <t>IČ:
DIČ:</t>
  </si>
  <si>
    <t xml:space="preserve">k nadlimitní veřejné zakázce na dodávky s názvem </t>
  </si>
  <si>
    <r>
      <rPr>
        <sz val="9"/>
        <color theme="1"/>
        <rFont val="Arial"/>
        <family val="2"/>
        <charset val="238"/>
      </rPr>
      <t>Zpracoval: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(Osoba oprávněná jednat jménem/za účastníka)</t>
    </r>
  </si>
  <si>
    <t>Příloha č. 2</t>
  </si>
  <si>
    <t>Tabulka k ocenění</t>
  </si>
  <si>
    <r>
      <t>m</t>
    </r>
    <r>
      <rPr>
        <vertAlign val="superscript"/>
        <sz val="9"/>
        <color indexed="8"/>
        <rFont val="Arial"/>
        <family val="2"/>
        <charset val="238"/>
      </rPr>
      <t>2</t>
    </r>
  </si>
  <si>
    <r>
      <t>Demontáž pevného pletiva a připevnění na levé a pravé straně (20m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>+20 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>)</t>
    </r>
  </si>
  <si>
    <t>Celková cena jevištní technologie v Kč bez DPH</t>
  </si>
  <si>
    <t xml:space="preserve">Daň z přidané hodnoty bude účtována v souladu s příslušnými zákonnými ustanoveními platnými ke dni uskutečnění zdanitelného plnění.
Účastník prohlašuje, že veškeré shora uvedené údaje (parametry) jsou úplné, pravdivé a odpovídají skutečnosti. Je si vědom právních následků v případě uvedení nesprávných nebo nepravdivých údajů (parametrů). </t>
  </si>
  <si>
    <t>PEVNÝ VÝKRYT JÁMY</t>
  </si>
  <si>
    <t>Tenzometr např.MD-50kN-T10x (zadavatel připouští v souladu s § 89 odst. 6 ZZVZ pro plnění zakázky použití rovnocenné náhrady s dodržením požadovaného kvalitativního, technického, tvarového, vizuálního a materiálového řešení), protikonektor</t>
  </si>
  <si>
    <t>Boční výkryt-překližka tl .10 mm (bříza, topol),  spojovací materiál</t>
  </si>
  <si>
    <t>Boční výkryt-KVH hranol (smrk, borovice) 80x80 mm (+/- 2%), spojovací materiál</t>
  </si>
  <si>
    <t>Montáž bezpečnostních lišt- nosný profil, bezp. lišta</t>
  </si>
  <si>
    <t>….................................</t>
  </si>
  <si>
    <r>
      <t>….................................</t>
    </r>
    <r>
      <rPr>
        <sz val="9"/>
        <rFont val="Arial"/>
        <family val="2"/>
        <charset val="238"/>
      </rPr>
      <t xml:space="preserve"> , </t>
    </r>
    <r>
      <rPr>
        <sz val="9"/>
        <color rgb="FFFF0000"/>
        <rFont val="Arial"/>
        <family val="2"/>
        <charset val="238"/>
      </rPr>
      <t>….....................................</t>
    </r>
  </si>
  <si>
    <t>uvedení do provozu - zaškolení obsuhy (4 osoby)</t>
  </si>
  <si>
    <t>hod.</t>
  </si>
  <si>
    <t>"Rekonstrukce řídicího systému pro scénické stoly UFFO Trutnov"</t>
  </si>
  <si>
    <t>Zaměření konstrukčních detailů stavby (2 osoby)</t>
  </si>
  <si>
    <t>Nh</t>
  </si>
  <si>
    <t xml:space="preserve">Statický výpočet pro plošinu č.1 a č.2 </t>
  </si>
  <si>
    <t>čidlo kombinované (ARC+IRC, SIL3, EtherCAT) např. CDH 075M-8182/32768-ETC+FS, a protikonektor (zadavatel připouští v souladu s § 89 odst. 6 ZZVZ pro plnění zakázky použití rovnocenné náhrady s dodržením požadovaného kvalitativního, technického, tvarového, vizuálního a materiálového řešení)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</si>
</sst>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€-1]_-;\-* #,##0\ [$€-1]_-;_-* &quot;-&quot;??\ [$€-1]_-;_-@_-"/>
    <numFmt numFmtId="165" formatCode="#,##0.00_ ;\-#,##0.00\ "/>
  </numFmts>
  <fonts count="3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3" tint="9.9978637043366805E-2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8.5"/>
      <color theme="1"/>
      <name val="Arial"/>
      <family val="2"/>
      <charset val="238"/>
    </font>
    <font>
      <b/>
      <sz val="10"/>
      <color theme="3" tint="9.9978637043366805E-2"/>
      <name val="Arial"/>
      <family val="2"/>
      <charset val="238"/>
    </font>
    <font>
      <sz val="10"/>
      <color theme="3" tint="9.9978637043366805E-2"/>
      <name val="Arial"/>
      <family val="2"/>
      <charset val="238"/>
    </font>
    <font>
      <sz val="9"/>
      <color theme="3" tint="9.9978637043366805E-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6B8B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3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3" fontId="12" fillId="4" borderId="13" xfId="0" applyNumberFormat="1" applyFont="1" applyFill="1" applyBorder="1" applyAlignment="1">
      <alignment horizontal="right" vertical="top"/>
    </xf>
    <xf numFmtId="3" fontId="6" fillId="4" borderId="13" xfId="0" applyNumberFormat="1" applyFont="1" applyFill="1" applyBorder="1" applyAlignment="1">
      <alignment horizontal="right" vertical="top"/>
    </xf>
    <xf numFmtId="0" fontId="10" fillId="0" borderId="26" xfId="0" applyFont="1" applyBorder="1" applyAlignment="1">
      <alignment horizontal="right" vertical="top" wrapText="1"/>
    </xf>
    <xf numFmtId="3" fontId="11" fillId="0" borderId="28" xfId="0" applyNumberFormat="1" applyFont="1" applyBorder="1" applyAlignment="1">
      <alignment horizontal="right" vertical="top"/>
    </xf>
    <xf numFmtId="0" fontId="10" fillId="0" borderId="15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/>
    </xf>
    <xf numFmtId="0" fontId="10" fillId="0" borderId="4" xfId="0" applyFont="1" applyBorder="1" applyAlignment="1">
      <alignment horizontal="right" vertical="top" wrapText="1"/>
    </xf>
    <xf numFmtId="0" fontId="12" fillId="0" borderId="2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top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 wrapText="1"/>
    </xf>
    <xf numFmtId="3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3" fontId="10" fillId="0" borderId="0" xfId="0" applyNumberFormat="1" applyFont="1" applyAlignment="1">
      <alignment horizontal="right" vertical="top"/>
    </xf>
    <xf numFmtId="0" fontId="14" fillId="0" borderId="0" xfId="0" applyFont="1"/>
    <xf numFmtId="3" fontId="15" fillId="0" borderId="0" xfId="0" applyNumberFormat="1" applyFont="1"/>
    <xf numFmtId="0" fontId="15" fillId="0" borderId="0" xfId="0" applyFont="1"/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13" xfId="0" applyFont="1" applyFill="1" applyBorder="1" applyAlignment="1">
      <alignment horizontal="center" vertical="top"/>
    </xf>
    <xf numFmtId="0" fontId="12" fillId="4" borderId="13" xfId="0" applyFont="1" applyFill="1" applyBorder="1" applyAlignment="1">
      <alignment horizontal="center" vertical="top" wrapText="1"/>
    </xf>
    <xf numFmtId="3" fontId="12" fillId="4" borderId="13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4" fontId="6" fillId="4" borderId="14" xfId="0" applyNumberFormat="1" applyFont="1" applyFill="1" applyBorder="1" applyAlignment="1">
      <alignment horizontal="center" vertical="top"/>
    </xf>
    <xf numFmtId="0" fontId="20" fillId="0" borderId="27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/>
    </xf>
    <xf numFmtId="0" fontId="26" fillId="0" borderId="15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center" vertical="top"/>
    </xf>
    <xf numFmtId="3" fontId="25" fillId="0" borderId="28" xfId="0" applyNumberFormat="1" applyFont="1" applyBorder="1" applyAlignment="1">
      <alignment horizontal="right" vertical="top"/>
    </xf>
    <xf numFmtId="3" fontId="25" fillId="0" borderId="0" xfId="0" applyNumberFormat="1" applyFont="1" applyAlignment="1">
      <alignment horizontal="right" vertical="top"/>
    </xf>
    <xf numFmtId="4" fontId="18" fillId="2" borderId="9" xfId="0" applyNumberFormat="1" applyFont="1" applyFill="1" applyBorder="1" applyAlignment="1">
      <alignment horizontal="right" vertical="center"/>
    </xf>
    <xf numFmtId="4" fontId="18" fillId="2" borderId="10" xfId="1" applyNumberFormat="1" applyFont="1" applyFill="1" applyBorder="1" applyAlignment="1">
      <alignment horizontal="right" vertical="center"/>
    </xf>
    <xf numFmtId="4" fontId="18" fillId="2" borderId="11" xfId="1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4" fontId="18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4" fontId="18" fillId="3" borderId="11" xfId="1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right" vertical="top"/>
    </xf>
    <xf numFmtId="164" fontId="29" fillId="0" borderId="5" xfId="0" applyNumberFormat="1" applyFont="1" applyBorder="1" applyAlignment="1">
      <alignment horizontal="right" vertical="top"/>
    </xf>
    <xf numFmtId="164" fontId="30" fillId="0" borderId="5" xfId="0" applyNumberFormat="1" applyFont="1" applyBorder="1" applyAlignment="1">
      <alignment horizontal="right" vertical="top"/>
    </xf>
    <xf numFmtId="49" fontId="30" fillId="0" borderId="5" xfId="0" applyNumberFormat="1" applyFont="1" applyBorder="1" applyAlignment="1">
      <alignment horizontal="right" vertical="top"/>
    </xf>
    <xf numFmtId="4" fontId="6" fillId="5" borderId="29" xfId="1" applyNumberFormat="1" applyFont="1" applyFill="1" applyBorder="1" applyAlignment="1">
      <alignment horizontal="right" vertical="top"/>
    </xf>
    <xf numFmtId="165" fontId="28" fillId="0" borderId="11" xfId="0" applyNumberFormat="1" applyFont="1" applyBorder="1" applyAlignment="1">
      <alignment horizontal="right" vertical="top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3" fontId="12" fillId="4" borderId="13" xfId="0" applyNumberFormat="1" applyFont="1" applyFill="1" applyBorder="1" applyAlignment="1">
      <alignment horizontal="right" vertical="center"/>
    </xf>
    <xf numFmtId="3" fontId="6" fillId="4" borderId="13" xfId="0" applyNumberFormat="1" applyFont="1" applyFill="1" applyBorder="1" applyAlignment="1">
      <alignment horizontal="right" vertical="center"/>
    </xf>
    <xf numFmtId="165" fontId="28" fillId="0" borderId="11" xfId="0" applyNumberFormat="1" applyFont="1" applyBorder="1" applyAlignment="1">
      <alignment horizontal="right" vertical="center"/>
    </xf>
    <xf numFmtId="49" fontId="12" fillId="7" borderId="12" xfId="0" applyNumberFormat="1" applyFont="1" applyFill="1" applyBorder="1" applyAlignment="1">
      <alignment horizontal="center" vertical="top" wrapText="1"/>
    </xf>
    <xf numFmtId="0" fontId="12" fillId="7" borderId="29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top"/>
    </xf>
    <xf numFmtId="49" fontId="12" fillId="7" borderId="13" xfId="0" applyNumberFormat="1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 vertical="top"/>
    </xf>
    <xf numFmtId="0" fontId="12" fillId="0" borderId="31" xfId="0" applyFont="1" applyBorder="1" applyAlignment="1">
      <alignment horizontal="right" vertical="top" wrapText="1"/>
    </xf>
    <xf numFmtId="49" fontId="28" fillId="0" borderId="12" xfId="0" applyNumberFormat="1" applyFont="1" applyBorder="1" applyAlignment="1">
      <alignment horizontal="center" vertical="top" wrapText="1"/>
    </xf>
    <xf numFmtId="0" fontId="28" fillId="0" borderId="29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center" vertical="top"/>
    </xf>
    <xf numFmtId="4" fontId="12" fillId="7" borderId="13" xfId="0" applyNumberFormat="1" applyFont="1" applyFill="1" applyBorder="1" applyAlignment="1">
      <alignment horizontal="right" vertical="top"/>
    </xf>
    <xf numFmtId="4" fontId="20" fillId="0" borderId="27" xfId="0" applyNumberFormat="1" applyFont="1" applyBorder="1" applyAlignment="1">
      <alignment horizontal="right" vertical="top"/>
    </xf>
    <xf numFmtId="4" fontId="20" fillId="0" borderId="20" xfId="0" applyNumberFormat="1" applyFont="1" applyBorder="1" applyAlignment="1">
      <alignment horizontal="right" vertical="top"/>
    </xf>
    <xf numFmtId="4" fontId="20" fillId="0" borderId="28" xfId="0" applyNumberFormat="1" applyFont="1" applyBorder="1" applyAlignment="1">
      <alignment horizontal="right" vertical="top"/>
    </xf>
    <xf numFmtId="4" fontId="20" fillId="0" borderId="15" xfId="0" applyNumberFormat="1" applyFont="1" applyBorder="1" applyAlignment="1">
      <alignment horizontal="right" vertical="top"/>
    </xf>
    <xf numFmtId="4" fontId="10" fillId="7" borderId="30" xfId="0" applyNumberFormat="1" applyFont="1" applyFill="1" applyBorder="1" applyAlignment="1">
      <alignment horizontal="right" vertical="top"/>
    </xf>
    <xf numFmtId="4" fontId="20" fillId="0" borderId="22" xfId="0" applyNumberFormat="1" applyFont="1" applyBorder="1" applyAlignment="1">
      <alignment horizontal="right" vertical="top"/>
    </xf>
    <xf numFmtId="4" fontId="29" fillId="0" borderId="30" xfId="0" applyNumberFormat="1" applyFont="1" applyBorder="1" applyAlignment="1">
      <alignment horizontal="right" vertical="top"/>
    </xf>
    <xf numFmtId="4" fontId="26" fillId="0" borderId="22" xfId="0" applyNumberFormat="1" applyFont="1" applyBorder="1" applyAlignment="1">
      <alignment horizontal="right" vertical="top"/>
    </xf>
    <xf numFmtId="4" fontId="10" fillId="0" borderId="30" xfId="0" applyNumberFormat="1" applyFont="1" applyBorder="1" applyAlignment="1">
      <alignment horizontal="right" vertical="top"/>
    </xf>
    <xf numFmtId="4" fontId="12" fillId="7" borderId="14" xfId="0" applyNumberFormat="1" applyFont="1" applyFill="1" applyBorder="1" applyAlignment="1">
      <alignment horizontal="right" vertical="top"/>
    </xf>
    <xf numFmtId="4" fontId="20" fillId="0" borderId="32" xfId="0" applyNumberFormat="1" applyFont="1" applyBorder="1" applyAlignment="1">
      <alignment horizontal="right" vertical="top"/>
    </xf>
    <xf numFmtId="4" fontId="7" fillId="0" borderId="24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2" xfId="0" applyNumberFormat="1" applyFont="1" applyBorder="1" applyAlignment="1">
      <alignment horizontal="right" vertical="top"/>
    </xf>
    <xf numFmtId="4" fontId="10" fillId="0" borderId="22" xfId="0" applyNumberFormat="1" applyFont="1" applyBorder="1" applyAlignment="1">
      <alignment horizontal="right" vertical="top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4" fontId="20" fillId="0" borderId="22" xfId="0" applyNumberFormat="1" applyFont="1" applyBorder="1" applyAlignment="1">
      <alignment horizontal="right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4" fontId="26" fillId="0" borderId="22" xfId="0" applyNumberFormat="1" applyFont="1" applyBorder="1" applyAlignment="1">
      <alignment horizontal="right" vertical="center"/>
    </xf>
    <xf numFmtId="0" fontId="14" fillId="5" borderId="25" xfId="0" applyFont="1" applyFill="1" applyBorder="1" applyAlignment="1">
      <alignment vertical="center"/>
    </xf>
    <xf numFmtId="0" fontId="14" fillId="5" borderId="38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0" fontId="14" fillId="5" borderId="39" xfId="0" applyFont="1" applyFill="1" applyBorder="1" applyAlignment="1">
      <alignment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4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vertical="center"/>
    </xf>
    <xf numFmtId="0" fontId="14" fillId="5" borderId="42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right" vertical="center"/>
    </xf>
    <xf numFmtId="2" fontId="18" fillId="2" borderId="15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 wrapText="1"/>
    </xf>
    <xf numFmtId="0" fontId="12" fillId="7" borderId="29" xfId="0" applyFont="1" applyFill="1" applyBorder="1" applyAlignment="1">
      <alignment horizontal="center" vertical="top"/>
    </xf>
    <xf numFmtId="4" fontId="12" fillId="7" borderId="30" xfId="0" applyNumberFormat="1" applyFont="1" applyFill="1" applyBorder="1" applyAlignment="1">
      <alignment horizontal="right" vertical="top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2" borderId="35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25" fillId="5" borderId="21" xfId="0" applyFont="1" applyFill="1" applyBorder="1" applyAlignment="1">
      <alignment horizontal="left" vertical="center"/>
    </xf>
    <xf numFmtId="0" fontId="25" fillId="5" borderId="16" xfId="0" applyFont="1" applyFill="1" applyBorder="1" applyAlignment="1">
      <alignment horizontal="left" vertical="center"/>
    </xf>
    <xf numFmtId="0" fontId="25" fillId="5" borderId="39" xfId="0" applyFont="1" applyFill="1" applyBorder="1" applyAlignment="1">
      <alignment horizontal="left" vertical="center"/>
    </xf>
    <xf numFmtId="0" fontId="25" fillId="5" borderId="28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/>
    </xf>
    <xf numFmtId="0" fontId="25" fillId="5" borderId="40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41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25" fillId="5" borderId="3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25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0" fillId="6" borderId="36" xfId="0" applyFont="1" applyFill="1" applyBorder="1" applyAlignment="1">
      <alignment horizontal="right" vertical="top"/>
    </xf>
    <xf numFmtId="0" fontId="20" fillId="6" borderId="17" xfId="0" applyFont="1" applyFill="1" applyBorder="1" applyAlignment="1">
      <alignment horizontal="right" vertical="top"/>
    </xf>
    <xf numFmtId="0" fontId="20" fillId="6" borderId="35" xfId="0" applyFont="1" applyFill="1" applyBorder="1" applyAlignment="1">
      <alignment horizontal="right" vertical="center" wrapText="1"/>
    </xf>
    <xf numFmtId="0" fontId="20" fillId="6" borderId="15" xfId="0" applyFont="1" applyFill="1" applyBorder="1" applyAlignment="1">
      <alignment horizontal="right" vertical="center" wrapText="1"/>
    </xf>
    <xf numFmtId="0" fontId="20" fillId="6" borderId="37" xfId="0" applyFont="1" applyFill="1" applyBorder="1" applyAlignment="1">
      <alignment horizontal="right" vertical="center" wrapText="1"/>
    </xf>
    <xf numFmtId="0" fontId="20" fillId="6" borderId="32" xfId="0" applyFont="1" applyFill="1" applyBorder="1" applyAlignment="1">
      <alignment horizontal="right" vertical="center" wrapText="1"/>
    </xf>
    <xf numFmtId="3" fontId="18" fillId="3" borderId="12" xfId="0" applyNumberFormat="1" applyFont="1" applyFill="1" applyBorder="1" applyAlignment="1">
      <alignment horizontal="right" vertical="center" wrapText="1"/>
    </xf>
    <xf numFmtId="3" fontId="18" fillId="3" borderId="13" xfId="0" applyNumberFormat="1" applyFont="1" applyFill="1" applyBorder="1" applyAlignment="1">
      <alignment horizontal="right" vertical="center" wrapText="1"/>
    </xf>
    <xf numFmtId="3" fontId="18" fillId="3" borderId="14" xfId="0" applyNumberFormat="1" applyFont="1" applyFill="1" applyBorder="1" applyAlignment="1">
      <alignment horizontal="right" vertical="center" wrapText="1"/>
    </xf>
    <xf numFmtId="0" fontId="10" fillId="6" borderId="34" xfId="0" applyFont="1" applyFill="1" applyBorder="1" applyAlignment="1">
      <alignment horizontal="right" vertical="top" wrapText="1"/>
    </xf>
    <xf numFmtId="0" fontId="10" fillId="6" borderId="27" xfId="0" applyFont="1" applyFill="1" applyBorder="1" applyAlignment="1">
      <alignment horizontal="right" vertical="top"/>
    </xf>
    <xf numFmtId="0" fontId="10" fillId="6" borderId="35" xfId="0" applyFont="1" applyFill="1" applyBorder="1" applyAlignment="1">
      <alignment horizontal="right" vertical="top"/>
    </xf>
    <xf numFmtId="0" fontId="10" fillId="6" borderId="15" xfId="0" applyFont="1" applyFill="1" applyBorder="1" applyAlignment="1">
      <alignment horizontal="right" vertical="top"/>
    </xf>
    <xf numFmtId="0" fontId="20" fillId="6" borderId="36" xfId="0" applyFont="1" applyFill="1" applyBorder="1" applyAlignment="1">
      <alignment horizontal="right" vertical="top" wrapText="1"/>
    </xf>
    <xf numFmtId="0" fontId="20" fillId="6" borderId="33" xfId="0" applyFont="1" applyFill="1" applyBorder="1" applyAlignment="1">
      <alignment horizontal="right" vertical="top"/>
    </xf>
    <xf numFmtId="0" fontId="20" fillId="6" borderId="23" xfId="0" applyFont="1" applyFill="1" applyBorder="1" applyAlignment="1">
      <alignment horizontal="right" vertical="top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2" fillId="0" borderId="4" xfId="2" applyFont="1" applyFill="1" applyBorder="1" applyAlignment="1" applyProtection="1">
      <alignment horizontal="center" vertical="center"/>
    </xf>
    <xf numFmtId="0" fontId="22" fillId="0" borderId="0" xfId="2" applyFont="1" applyFill="1" applyBorder="1" applyAlignment="1" applyProtection="1">
      <alignment horizontal="center" vertical="center"/>
    </xf>
    <xf numFmtId="0" fontId="22" fillId="0" borderId="5" xfId="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13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top"/>
    </xf>
    <xf numFmtId="0" fontId="12" fillId="4" borderId="13" xfId="0" applyFont="1" applyFill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center"/>
    </xf>
  </cellXfs>
  <cellStyles count="3">
    <cellStyle name="Hypertextový odkaz" xfId="2" builtinId="8"/>
    <cellStyle name="Měna" xfId="1" builtinId="4"/>
    <cellStyle name="Normální" xfId="0" builtinId="0"/>
  </cellStyles>
  <dxfs count="16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-data\ELSEREMO\05%20TPV\TECHNOL\nov&#225;%20rozpiska\KL%20-%20KALKULACE%20-%20TPV%20-%20R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1%20ZAKAZKY%20KL\46%20DROBNE%20ZAKAZKY\46480P%20UFFO%20JEVISTNI%20PLOSINY\10%20MANAGEMENT\SMLOUVY\46480P%20241016%20PROJEKT%20-%20KALKULACE%20-%20R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tacelk/Documents/_Brychta/nov&#253;%20kalkul&#225;k%202019/Kalkula&#269;n&#237;%20list%202019%20ver19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Á NABÍDKA"/>
      <sheetName val="PRICE OFFER"/>
      <sheetName val="KalkList"/>
      <sheetName val="D.K.L."/>
      <sheetName val="KRYCI"/>
      <sheetName val="Rozpiska"/>
      <sheetName val="laser-voda"/>
      <sheetName val="Aut. výpis mat."/>
      <sheetName val="Výpis mat."/>
      <sheetName val="Dělení materiálu"/>
      <sheetName val="Dodací list"/>
      <sheetName val="seznam zákazníků"/>
      <sheetName val="soubory CSV"/>
      <sheetName val="přejmenování souboru"/>
      <sheetName val="formulář přípravy"/>
      <sheetName val="form. nedostatků"/>
      <sheetName val="rozměrový protokol"/>
      <sheetName val="Přezkumový formulář"/>
      <sheetName val="Seznam dílů pro expedici"/>
      <sheetName val="tabulka štítky"/>
      <sheetName val="tabulka štítky GEA"/>
      <sheetName val="Database"/>
      <sheetName val="Interní doklad"/>
      <sheetName val="PH datumy"/>
      <sheetName val="Ceny platné-výr. čas"/>
      <sheetName val="Postup"/>
      <sheetName val="Výpočet pracnosti"/>
      <sheetName val="Kalkulační list pro NABÍDKU"/>
      <sheetName val="Nabídka do wordu"/>
      <sheetName val="tabulky pro výpočty časů"/>
      <sheetName val="Menu"/>
      <sheetName val="skryty list"/>
    </sheetNames>
    <sheetDataSet>
      <sheetData sheetId="0"/>
      <sheetData sheetId="1"/>
      <sheetData sheetId="2">
        <row r="2">
          <cell r="E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 "/>
      <sheetName val="PS.01"/>
      <sheetName val="PS.02"/>
      <sheetName val="List2"/>
      <sheetName val="SOUHRN"/>
      <sheetName val="KALKULACE"/>
      <sheetName val="VÝROBA"/>
      <sheetName val="List1"/>
    </sheetNames>
    <sheetDataSet>
      <sheetData sheetId="0"/>
      <sheetData sheetId="1"/>
      <sheetData sheetId="2"/>
      <sheetData sheetId="3"/>
      <sheetData sheetId="4">
        <row r="12">
          <cell r="D12">
            <v>1</v>
          </cell>
        </row>
        <row r="19">
          <cell r="F19">
            <v>0.1</v>
          </cell>
          <cell r="G19">
            <v>0.3</v>
          </cell>
        </row>
        <row r="20">
          <cell r="G20">
            <v>0.02</v>
          </cell>
        </row>
      </sheetData>
      <sheetData sheetId="5">
        <row r="1">
          <cell r="AT1">
            <v>5779187.9683094528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pro výpočty časů"/>
      <sheetName val="ZDROJE"/>
      <sheetName val="soubory CSV"/>
      <sheetName val="IMPORT_MTR"/>
      <sheetName val="IMPORT_FAZE"/>
      <sheetName val="Zadávací list"/>
      <sheetName val="Aut. výpis mat."/>
      <sheetName val="Rozpiska"/>
      <sheetName val="přejmenování souboru"/>
      <sheetName val="Výpis mat."/>
      <sheetName val="Kalkul. list"/>
      <sheetName val="formulář přípravy"/>
      <sheetName val="form. nedostatků"/>
      <sheetName val="Dělení materiálu"/>
      <sheetName val="Ceny platné-výr. čas"/>
      <sheetName val="Postup"/>
      <sheetName val="Dodací list"/>
      <sheetName val="Seznam dílů pro expedici"/>
      <sheetName val="tabulka štítky"/>
      <sheetName val="tabulka štítky GEA"/>
      <sheetName val="rozměrový protokol"/>
      <sheetName val="Přezkumový formulář"/>
      <sheetName val="Výpočet pracnosti"/>
      <sheetName val="Kalkulační list pro NABÍDKU"/>
      <sheetName val="Nabídka do wordu"/>
      <sheetName val="seznam zákazníků"/>
      <sheetName val="laser-voda"/>
      <sheetName val="List1"/>
      <sheetName val="skryty list"/>
      <sheetName val="Kalkulační list 2019 ver19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0">
          <cell r="D60">
            <v>0</v>
          </cell>
        </row>
      </sheetData>
      <sheetData sheetId="23">
        <row r="3">
          <cell r="J3">
            <v>24.5</v>
          </cell>
        </row>
      </sheetData>
      <sheetData sheetId="24"/>
      <sheetData sheetId="25">
        <row r="1">
          <cell r="B1" t="str">
            <v>Název</v>
          </cell>
          <cell r="C1" t="str">
            <v>Adresa</v>
          </cell>
          <cell r="D1" t="str">
            <v>Adresa 2</v>
          </cell>
          <cell r="E1" t="str">
            <v>Město</v>
          </cell>
          <cell r="F1" t="str">
            <v>PSČ</v>
          </cell>
          <cell r="G1" t="str">
            <v>IČO</v>
          </cell>
          <cell r="H1" t="str">
            <v>DIČ</v>
          </cell>
        </row>
        <row r="2">
          <cell r="B2"/>
          <cell r="C2"/>
          <cell r="D2"/>
          <cell r="E2"/>
          <cell r="F2"/>
          <cell r="G2"/>
          <cell r="H2"/>
        </row>
        <row r="3">
          <cell r="B3" t="str">
            <v>A - MAXIMA, s.r.o.</v>
          </cell>
          <cell r="C3" t="str">
            <v>Mánesova 1524/14</v>
          </cell>
          <cell r="D3" t="str">
            <v/>
          </cell>
          <cell r="E3" t="str">
            <v>Blansko 1</v>
          </cell>
          <cell r="F3" t="str">
            <v>67801</v>
          </cell>
          <cell r="G3" t="str">
            <v>26951525</v>
          </cell>
          <cell r="H3" t="str">
            <v>CZ26951525</v>
          </cell>
        </row>
        <row r="4">
          <cell r="B4" t="str">
            <v>AB&amp;CO TT BOILERS LTD</v>
          </cell>
          <cell r="C4" t="str">
            <v>Baldersbuen 57</v>
          </cell>
          <cell r="D4"/>
          <cell r="E4" t="str">
            <v>Hedehusene</v>
          </cell>
          <cell r="F4" t="str">
            <v>DK-2640</v>
          </cell>
          <cell r="G4"/>
          <cell r="H4" t="str">
            <v>DK25186400</v>
          </cell>
        </row>
        <row r="5">
          <cell r="B5" t="str">
            <v>ACERA CZ, spol. s.r.o.</v>
          </cell>
          <cell r="C5" t="str">
            <v>nám. Československé armády 37</v>
          </cell>
          <cell r="D5"/>
          <cell r="E5" t="str">
            <v>Jaroměř</v>
          </cell>
          <cell r="F5" t="str">
            <v>551 01</v>
          </cell>
          <cell r="G5">
            <v>25975854</v>
          </cell>
          <cell r="H5" t="str">
            <v>CZ25975854</v>
          </cell>
        </row>
        <row r="6">
          <cell r="B6" t="str">
            <v>ALFA Maschinen GmbH</v>
          </cell>
          <cell r="C6" t="str">
            <v xml:space="preserve">Oberham 38                              </v>
          </cell>
          <cell r="D6"/>
          <cell r="E6" t="str">
            <v>Pfarrkirchen                    </v>
          </cell>
          <cell r="F6">
            <v>84347</v>
          </cell>
          <cell r="G6" t="str">
            <v>HRB 9411</v>
          </cell>
          <cell r="H6" t="str">
            <v>DE 286 264 458</v>
          </cell>
        </row>
        <row r="7">
          <cell r="B7" t="str">
            <v>ALMARK GROUP s.r.o.</v>
          </cell>
          <cell r="C7" t="str">
            <v>Plucárna 3560/1</v>
          </cell>
          <cell r="D7" t="str">
            <v/>
          </cell>
          <cell r="E7" t="str">
            <v>Hodonín 1</v>
          </cell>
          <cell r="F7" t="str">
            <v>69501</v>
          </cell>
          <cell r="G7" t="str">
            <v>28291913</v>
          </cell>
          <cell r="H7" t="str">
            <v>CZ28291913</v>
          </cell>
        </row>
        <row r="8">
          <cell r="B8" t="str">
            <v xml:space="preserve">ALU-COLOR s.r.o.                                  </v>
          </cell>
          <cell r="C8" t="str">
            <v xml:space="preserve">Čermná ve Slezku 100     </v>
          </cell>
          <cell r="D8" t="str">
            <v/>
          </cell>
          <cell r="E8" t="str">
            <v>Vítkov 1</v>
          </cell>
          <cell r="F8" t="str">
            <v>74901</v>
          </cell>
          <cell r="G8" t="str">
            <v>48400190</v>
          </cell>
          <cell r="H8" t="str">
            <v xml:space="preserve">CZ48400190     </v>
          </cell>
        </row>
        <row r="9">
          <cell r="B9" t="str">
            <v>Amos Engineering GmbH</v>
          </cell>
          <cell r="C9" t="str">
            <v>Hoher Steg 27</v>
          </cell>
          <cell r="D9" t="str">
            <v/>
          </cell>
          <cell r="E9" t="str">
            <v>Lauffen</v>
          </cell>
          <cell r="F9" t="str">
            <v>74348</v>
          </cell>
          <cell r="G9" t="str">
            <v>HRB 108499</v>
          </cell>
          <cell r="H9" t="str">
            <v>DE232497240</v>
          </cell>
        </row>
        <row r="10">
          <cell r="B10" t="str">
            <v xml:space="preserve">ANAH K &amp; R s.r.o.                                 </v>
          </cell>
          <cell r="C10" t="str">
            <v xml:space="preserve">Mlýnská 86               </v>
          </cell>
          <cell r="D10" t="str">
            <v/>
          </cell>
          <cell r="E10" t="str">
            <v>Křenovice u Slavkova</v>
          </cell>
          <cell r="F10" t="str">
            <v>68352</v>
          </cell>
          <cell r="G10" t="str">
            <v>25314700</v>
          </cell>
          <cell r="H10" t="str">
            <v xml:space="preserve">CZ25314700     </v>
          </cell>
        </row>
        <row r="11">
          <cell r="B11" t="str">
            <v>ANG SARL</v>
          </cell>
          <cell r="C11" t="str">
            <v>6, Z.A.E. TRIANGLE VERT</v>
          </cell>
          <cell r="D11"/>
          <cell r="E11" t="str">
            <v>ELLANGE</v>
          </cell>
          <cell r="F11" t="str">
            <v>L-5691</v>
          </cell>
          <cell r="G11"/>
          <cell r="H11" t="str">
            <v>LU 26750358</v>
          </cell>
        </row>
        <row r="12">
          <cell r="B12" t="str">
            <v>Artem Kutsenkayer</v>
          </cell>
          <cell r="C12" t="str">
            <v>Chaloupeckého náměstí 211/1</v>
          </cell>
          <cell r="D12" t="str">
            <v/>
          </cell>
          <cell r="E12" t="str">
            <v>Brno 2</v>
          </cell>
          <cell r="F12" t="str">
            <v>60200</v>
          </cell>
          <cell r="G12" t="str">
            <v>29254434</v>
          </cell>
          <cell r="H12" t="str">
            <v/>
          </cell>
        </row>
        <row r="13">
          <cell r="B13" t="str">
            <v>AUSTREX Handels-Ges.m.b.H.</v>
          </cell>
          <cell r="C13" t="str">
            <v>Waxenberger Strasse 29</v>
          </cell>
          <cell r="D13"/>
          <cell r="E13" t="str">
            <v>Oberneukirchen</v>
          </cell>
          <cell r="F13" t="str">
            <v>A-4181</v>
          </cell>
          <cell r="G13" t="str">
            <v>FN 126 352m</v>
          </cell>
          <cell r="H13" t="str">
            <v>ATU38768106</v>
          </cell>
        </row>
        <row r="14">
          <cell r="B14" t="str">
            <v>AZW, a.s.</v>
          </cell>
          <cell r="C14" t="str">
            <v>Ponávka 185/2</v>
          </cell>
          <cell r="D14" t="str">
            <v/>
          </cell>
          <cell r="E14" t="str">
            <v>Brno 2</v>
          </cell>
          <cell r="F14" t="str">
            <v>60200</v>
          </cell>
          <cell r="G14" t="str">
            <v>27721183</v>
          </cell>
          <cell r="H14" t="str">
            <v>CZ27721183</v>
          </cell>
        </row>
        <row r="15">
          <cell r="B15" t="str">
            <v>B+M Surface Systems GmbH</v>
          </cell>
          <cell r="C15" t="str">
            <v>Meininger Weg 10</v>
          </cell>
          <cell r="D15"/>
          <cell r="E15" t="str">
            <v>Eiterfeld</v>
          </cell>
          <cell r="F15" t="str">
            <v>D-36132</v>
          </cell>
          <cell r="G15" t="str">
            <v>HRB 3358</v>
          </cell>
          <cell r="H15" t="str">
            <v>DE812124108</v>
          </cell>
        </row>
        <row r="16">
          <cell r="B16" t="str">
            <v xml:space="preserve">BACHL, spol. s r.o. Modřice                       </v>
          </cell>
          <cell r="C16" t="str">
            <v xml:space="preserve">Evropská 669             </v>
          </cell>
          <cell r="D16" t="str">
            <v/>
          </cell>
          <cell r="E16" t="str">
            <v>Modřice</v>
          </cell>
          <cell r="F16" t="str">
            <v>66442</v>
          </cell>
          <cell r="G16" t="str">
            <v>14503603</v>
          </cell>
          <cell r="H16" t="str">
            <v xml:space="preserve">CZ14503603     </v>
          </cell>
        </row>
        <row r="17">
          <cell r="B17" t="str">
            <v>BARL Maschinenbau</v>
          </cell>
          <cell r="C17" t="str">
            <v>St.-Vitus-Str. 33</v>
          </cell>
          <cell r="D17"/>
          <cell r="E17" t="str">
            <v>Thierhaupten</v>
          </cell>
          <cell r="F17" t="str">
            <v>D-86672</v>
          </cell>
          <cell r="G17"/>
          <cell r="H17" t="str">
            <v>DE 127196818</v>
          </cell>
        </row>
        <row r="18">
          <cell r="B18" t="str">
            <v>BASE EUROPE GmbH</v>
          </cell>
          <cell r="C18" t="str">
            <v>Döllschützerstr.1</v>
          </cell>
          <cell r="D18"/>
          <cell r="E18" t="str">
            <v>Hainspitz</v>
          </cell>
          <cell r="F18">
            <v>7607</v>
          </cell>
          <cell r="G18"/>
          <cell r="H18" t="str">
            <v>DE212694675</v>
          </cell>
        </row>
        <row r="19">
          <cell r="B19" t="str">
            <v>BCS Engineering, a.s.</v>
          </cell>
          <cell r="C19" t="str">
            <v>Purkyňova 2836/79a</v>
          </cell>
          <cell r="D19" t="str">
            <v/>
          </cell>
          <cell r="E19" t="str">
            <v>Brno 12</v>
          </cell>
          <cell r="F19" t="str">
            <v>61200</v>
          </cell>
          <cell r="G19" t="str">
            <v>60719443</v>
          </cell>
          <cell r="H19" t="str">
            <v>CZ60719443</v>
          </cell>
        </row>
        <row r="20">
          <cell r="B20" t="str">
            <v>BELLMER KUFFERATH Machinery GmbH</v>
          </cell>
          <cell r="C20" t="str">
            <v>Andreas-Kufferath-Platz 5</v>
          </cell>
          <cell r="D20"/>
          <cell r="E20" t="str">
            <v>Düren</v>
          </cell>
          <cell r="F20">
            <v>52353</v>
          </cell>
          <cell r="G20" t="str">
            <v>HRB 704977</v>
          </cell>
          <cell r="H20" t="str">
            <v>DE261380972</v>
          </cell>
        </row>
        <row r="21">
          <cell r="B21" t="str">
            <v>Beton Brož s.r.o.</v>
          </cell>
          <cell r="C21" t="str">
            <v>Dědina 484</v>
          </cell>
          <cell r="D21" t="str">
            <v/>
          </cell>
          <cell r="E21" t="str">
            <v>Otnice</v>
          </cell>
          <cell r="F21" t="str">
            <v>68354</v>
          </cell>
          <cell r="G21" t="str">
            <v>26943565</v>
          </cell>
          <cell r="H21" t="str">
            <v>CZ26943565</v>
          </cell>
        </row>
        <row r="22">
          <cell r="B22" t="str">
            <v>Blechformer-Allmetall e.K</v>
          </cell>
          <cell r="C22" t="str">
            <v>Eckstrasse 9</v>
          </cell>
          <cell r="D22"/>
          <cell r="E22" t="str">
            <v xml:space="preserve">Senden </v>
          </cell>
          <cell r="F22">
            <v>89250</v>
          </cell>
          <cell r="G22" t="str">
            <v>HRA 1262</v>
          </cell>
          <cell r="H22" t="str">
            <v>DE296720205</v>
          </cell>
        </row>
        <row r="23">
          <cell r="B23" t="str">
            <v>Bublon GmbH</v>
          </cell>
          <cell r="C23" t="str">
            <v>Grazer Strase 19-25</v>
          </cell>
          <cell r="D23"/>
          <cell r="E23" t="str">
            <v>Gleisdorf</v>
          </cell>
          <cell r="F23" t="str">
            <v>A-8200</v>
          </cell>
          <cell r="G23"/>
          <cell r="H23" t="str">
            <v>ATU66988735</v>
          </cell>
        </row>
        <row r="24">
          <cell r="B24" t="str">
            <v>Bueroland GmbH</v>
          </cell>
          <cell r="C24" t="str">
            <v>Beckerstrasse 13</v>
          </cell>
          <cell r="D24"/>
          <cell r="E24" t="str">
            <v>Chemnitz</v>
          </cell>
          <cell r="F24" t="str">
            <v>D-09120</v>
          </cell>
          <cell r="G24" t="str">
            <v>HRB 576</v>
          </cell>
          <cell r="H24" t="str">
            <v>DE140848229</v>
          </cell>
        </row>
        <row r="25">
          <cell r="B25" t="str">
            <v>Buhmann Systeme GmbH</v>
          </cell>
          <cell r="C25" t="str">
            <v>Jakob - Lang - Str. 16</v>
          </cell>
          <cell r="D25"/>
          <cell r="E25" t="str">
            <v>Weiler - Simmerberg</v>
          </cell>
          <cell r="F25">
            <v>88171</v>
          </cell>
          <cell r="G25"/>
          <cell r="H25" t="str">
            <v>DE128790184</v>
          </cell>
        </row>
        <row r="26">
          <cell r="B26" t="str">
            <v>CERINNOV</v>
          </cell>
          <cell r="C26" t="str">
            <v>2,RUE Columbia - Parc d´Ester</v>
          </cell>
          <cell r="D26"/>
          <cell r="E26" t="str">
            <v>LIMOGES</v>
          </cell>
          <cell r="F26">
            <v>87068</v>
          </cell>
          <cell r="G26"/>
          <cell r="H26" t="str">
            <v>FR15395045305</v>
          </cell>
        </row>
        <row r="27">
          <cell r="B27" t="str">
            <v>CLEIA SAS - Service Comptabilité - 2</v>
          </cell>
          <cell r="C27" t="str">
            <v>Avenue Eugéne Spuller</v>
          </cell>
          <cell r="D27"/>
          <cell r="E27" t="str">
            <v>NOLAY</v>
          </cell>
          <cell r="F27" t="str">
            <v>F-21340</v>
          </cell>
          <cell r="G27"/>
          <cell r="H27" t="str">
            <v>FR13518290853</v>
          </cell>
        </row>
        <row r="28">
          <cell r="B28" t="str">
            <v>CNC crusher nordic A/S</v>
          </cell>
          <cell r="C28" t="str">
            <v>Vognvegen 16</v>
          </cell>
          <cell r="D28"/>
          <cell r="E28" t="str">
            <v>Dal</v>
          </cell>
          <cell r="F28">
            <v>2072</v>
          </cell>
          <cell r="G28"/>
          <cell r="H28" t="str">
            <v xml:space="preserve">NO998767326 </v>
          </cell>
        </row>
        <row r="29">
          <cell r="B29" t="str">
            <v xml:space="preserve">Codatrans s.r.o.                                  </v>
          </cell>
          <cell r="C29" t="str">
            <v xml:space="preserve">Kalvodova 9              </v>
          </cell>
          <cell r="D29" t="str">
            <v/>
          </cell>
          <cell r="E29" t="str">
            <v>Brno 2</v>
          </cell>
          <cell r="F29" t="str">
            <v>60200</v>
          </cell>
          <cell r="G29" t="str">
            <v>28305442</v>
          </cell>
          <cell r="H29" t="str">
            <v xml:space="preserve">CZ28305442     </v>
          </cell>
        </row>
        <row r="30">
          <cell r="B30" t="str">
            <v xml:space="preserve">Columbus McKinnon Austria GmbH                    </v>
          </cell>
          <cell r="C30" t="str">
            <v xml:space="preserve">Wiener Strasse 130       </v>
          </cell>
          <cell r="D30" t="str">
            <v/>
          </cell>
          <cell r="E30" t="str">
            <v xml:space="preserve">Pfaffstätten             </v>
          </cell>
          <cell r="F30" t="str">
            <v>2511</v>
          </cell>
          <cell r="G30" t="str">
            <v/>
          </cell>
          <cell r="H30" t="str">
            <v xml:space="preserve">ATU37104502    </v>
          </cell>
        </row>
        <row r="31">
          <cell r="B31" t="str">
            <v>Columbus McKinnon Hungary Kft.</v>
          </cell>
          <cell r="C31" t="str">
            <v>Vásárhelyi út 5</v>
          </cell>
          <cell r="D31" t="str">
            <v/>
          </cell>
          <cell r="E31" t="str">
            <v>Székesfehérvár</v>
          </cell>
          <cell r="F31">
            <v>8000</v>
          </cell>
          <cell r="G31" t="str">
            <v/>
          </cell>
          <cell r="H31" t="str">
            <v>HU13080514</v>
          </cell>
        </row>
        <row r="32">
          <cell r="B32" t="str">
            <v>Coperion GmbH</v>
          </cell>
          <cell r="C32" t="str">
            <v>Theodorstrasse 10</v>
          </cell>
          <cell r="D32"/>
          <cell r="E32" t="str">
            <v>Stuttgart</v>
          </cell>
          <cell r="F32" t="str">
            <v>D-70469</v>
          </cell>
          <cell r="G32" t="str">
            <v>HRB 23976</v>
          </cell>
          <cell r="H32" t="str">
            <v>DE215985182</v>
          </cell>
        </row>
        <row r="33">
          <cell r="B33" t="str">
            <v>Conti-Form GmbH</v>
          </cell>
          <cell r="C33" t="str">
            <v>Oberer Eulenbergweg 80</v>
          </cell>
          <cell r="D33"/>
          <cell r="E33" t="str">
            <v>Altbach</v>
          </cell>
          <cell r="F33" t="str">
            <v>D-73776</v>
          </cell>
          <cell r="G33" t="str">
            <v>HRB 212287</v>
          </cell>
          <cell r="H33"/>
        </row>
        <row r="34">
          <cell r="B34" t="str">
            <v>Červinka Evžen</v>
          </cell>
          <cell r="C34" t="str">
            <v>Heršpice 241</v>
          </cell>
          <cell r="D34" t="str">
            <v/>
          </cell>
          <cell r="E34" t="str">
            <v>Slavkov u Brna</v>
          </cell>
          <cell r="F34" t="str">
            <v>68401</v>
          </cell>
          <cell r="G34" t="str">
            <v/>
          </cell>
          <cell r="H34" t="str">
            <v/>
          </cell>
        </row>
        <row r="35">
          <cell r="B35" t="str">
            <v>ČKD Blansko Engineering, a.s.</v>
          </cell>
          <cell r="C35" t="str">
            <v>Čapkova 2357/5</v>
          </cell>
          <cell r="D35" t="str">
            <v/>
          </cell>
          <cell r="E35" t="str">
            <v>Blansko 1</v>
          </cell>
          <cell r="F35" t="str">
            <v>67801</v>
          </cell>
          <cell r="G35" t="str">
            <v>25305034</v>
          </cell>
          <cell r="H35" t="str">
            <v>CZ25305034</v>
          </cell>
        </row>
        <row r="36">
          <cell r="B36" t="str">
            <v>David Křivánek</v>
          </cell>
          <cell r="C36" t="str">
            <v>Svážná 384</v>
          </cell>
          <cell r="D36" t="str">
            <v/>
          </cell>
          <cell r="E36" t="str">
            <v>Brno 34</v>
          </cell>
          <cell r="F36" t="str">
            <v>63400</v>
          </cell>
          <cell r="G36" t="str">
            <v>64315193</v>
          </cell>
          <cell r="H36" t="str">
            <v/>
          </cell>
        </row>
        <row r="37">
          <cell r="B37" t="str">
            <v xml:space="preserve">DISA Industries A/S                               </v>
          </cell>
          <cell r="C37" t="str">
            <v>Højager 8</v>
          </cell>
          <cell r="D37" t="str">
            <v/>
          </cell>
          <cell r="E37" t="str">
            <v>Taastrup</v>
          </cell>
          <cell r="F37">
            <v>2630</v>
          </cell>
          <cell r="G37" t="str">
            <v/>
          </cell>
          <cell r="H37" t="str">
            <v xml:space="preserve">DK18908700     </v>
          </cell>
        </row>
        <row r="38">
          <cell r="B38" t="str">
            <v>Dobšíček Lukáš</v>
          </cell>
          <cell r="C38" t="str">
            <v>Bohdalice 109</v>
          </cell>
          <cell r="D38" t="str">
            <v/>
          </cell>
          <cell r="E38" t="str">
            <v>Bohdalice</v>
          </cell>
          <cell r="F38" t="str">
            <v>68341</v>
          </cell>
          <cell r="G38" t="str">
            <v/>
          </cell>
          <cell r="H38" t="str">
            <v/>
          </cell>
        </row>
        <row r="39">
          <cell r="B39" t="str">
            <v xml:space="preserve">DOGA IZOL s.r.o. </v>
          </cell>
          <cell r="C39" t="str">
            <v>Dobrovského 1</v>
          </cell>
          <cell r="D39"/>
          <cell r="E39" t="str">
            <v>Vyškov</v>
          </cell>
          <cell r="F39" t="str">
            <v>682 01</v>
          </cell>
          <cell r="G39" t="str">
            <v>26233363 </v>
          </cell>
          <cell r="H39" t="str">
            <v>CZ26233363 </v>
          </cell>
        </row>
        <row r="40">
          <cell r="B40" t="str">
            <v>ELMESY s.r.o.</v>
          </cell>
          <cell r="C40" t="str">
            <v>Pražákova 510</v>
          </cell>
          <cell r="D40" t="str">
            <v/>
          </cell>
          <cell r="E40" t="str">
            <v>Brno 19</v>
          </cell>
          <cell r="F40" t="str">
            <v>61900</v>
          </cell>
          <cell r="G40" t="str">
            <v>29193222</v>
          </cell>
          <cell r="H40" t="str">
            <v>CZ29193222</v>
          </cell>
        </row>
        <row r="41">
          <cell r="B41" t="str">
            <v>ELTEN BV</v>
          </cell>
          <cell r="C41" t="str">
            <v>Luzernestraat 77</v>
          </cell>
          <cell r="D41"/>
          <cell r="E41" t="str">
            <v>Nieuw Vennep</v>
          </cell>
          <cell r="F41" t="str">
            <v>2153 GM</v>
          </cell>
          <cell r="G41"/>
          <cell r="H41" t="str">
            <v>NL851485005B01</v>
          </cell>
        </row>
        <row r="42">
          <cell r="B42" t="str">
            <v>J. Engelsmann AG</v>
          </cell>
          <cell r="C42" t="str">
            <v>Frankenthaler Str. 137-141</v>
          </cell>
          <cell r="D42"/>
          <cell r="E42" t="str">
            <v>Ludwigshafen</v>
          </cell>
          <cell r="F42" t="str">
            <v>D-67059</v>
          </cell>
          <cell r="G42" t="str">
            <v>HRB 1089</v>
          </cell>
          <cell r="H42" t="str">
            <v>DE149147201</v>
          </cell>
        </row>
        <row r="43">
          <cell r="B43" t="str">
            <v>EREMA Ges.m.b.H</v>
          </cell>
          <cell r="C43" t="str">
            <v>Unterfeldstrasse 3</v>
          </cell>
          <cell r="D43"/>
          <cell r="E43" t="str">
            <v>Ansfelden</v>
          </cell>
          <cell r="F43" t="str">
            <v>A-4052</v>
          </cell>
          <cell r="G43"/>
          <cell r="H43" t="str">
            <v>ATU22536003</v>
          </cell>
        </row>
        <row r="44">
          <cell r="B44" t="str">
            <v>EREMA GmbH</v>
          </cell>
          <cell r="C44" t="str">
            <v>Unterfeldstrasse 3</v>
          </cell>
          <cell r="D44"/>
          <cell r="E44" t="str">
            <v>Anfelden</v>
          </cell>
          <cell r="F44" t="str">
            <v>A-4052</v>
          </cell>
          <cell r="G44" t="str">
            <v>FN 83762</v>
          </cell>
          <cell r="H44" t="str">
            <v>ATU22536003</v>
          </cell>
        </row>
        <row r="45">
          <cell r="B45" t="str">
            <v>EST Stage Technology a.s.</v>
          </cell>
          <cell r="C45" t="str">
            <v>Komenského 427</v>
          </cell>
          <cell r="D45"/>
          <cell r="E45" t="str">
            <v>Újezd u Brna</v>
          </cell>
          <cell r="F45" t="str">
            <v>664 53</v>
          </cell>
          <cell r="G45">
            <v>29230128</v>
          </cell>
          <cell r="H45" t="str">
            <v>CZ29230128</v>
          </cell>
        </row>
        <row r="46">
          <cell r="B46" t="str">
            <v>European Organization for Nuclear Research</v>
          </cell>
          <cell r="C46" t="str">
            <v xml:space="preserve">CERN Site de Meyrin Reception (bat.194) </v>
          </cell>
          <cell r="D46"/>
          <cell r="E46" t="str">
            <v>Geneva 23</v>
          </cell>
          <cell r="F46" t="str">
            <v>CH-1211</v>
          </cell>
          <cell r="G46"/>
          <cell r="H46" t="str">
            <v>CHE-108.967.751</v>
          </cell>
        </row>
        <row r="47">
          <cell r="B47" t="str">
            <v>Filcon Filtration ApS </v>
          </cell>
          <cell r="C47" t="str">
            <v>Norvangen 3</v>
          </cell>
          <cell r="D47"/>
          <cell r="E47" t="str">
            <v>Indgang D</v>
          </cell>
          <cell r="F47" t="str">
            <v>4220 Korsør</v>
          </cell>
          <cell r="G47"/>
          <cell r="H47" t="str">
            <v>DK36701358</v>
          </cell>
        </row>
        <row r="48">
          <cell r="B48" t="str">
            <v xml:space="preserve">FIMEC Technologies                                </v>
          </cell>
          <cell r="C48" t="str">
            <v xml:space="preserve">LES CAMANDIERES          </v>
          </cell>
          <cell r="D48" t="str">
            <v/>
          </cell>
          <cell r="E48" t="str">
            <v xml:space="preserve">LE PIN EN MAUGES         </v>
          </cell>
          <cell r="F48" t="str">
            <v>49110</v>
          </cell>
          <cell r="G48" t="str">
            <v/>
          </cell>
          <cell r="H48" t="str">
            <v>DE283609895</v>
          </cell>
        </row>
        <row r="49">
          <cell r="B49" t="str">
            <v>FIVES STEIN Belgium S.A.</v>
          </cell>
          <cell r="C49" t="str">
            <v>Rue Raphaël 19</v>
          </cell>
          <cell r="D49" t="str">
            <v/>
          </cell>
          <cell r="E49" t="str">
            <v>Falisolle</v>
          </cell>
          <cell r="F49" t="str">
            <v>5060</v>
          </cell>
          <cell r="G49" t="str">
            <v/>
          </cell>
          <cell r="H49" t="str">
            <v xml:space="preserve">CZ42660131     </v>
          </cell>
        </row>
        <row r="50">
          <cell r="B50" t="str">
            <v xml:space="preserve">fmu Förderanlagen Maschinenbau  Umwelttechnik GmbH </v>
          </cell>
          <cell r="C50" t="str">
            <v xml:space="preserve">Hauptstrasse 26 </v>
          </cell>
          <cell r="D50"/>
          <cell r="E50" t="str">
            <v xml:space="preserve"> St. Christophen</v>
          </cell>
          <cell r="F50" t="str">
            <v>A-3051</v>
          </cell>
          <cell r="G50" t="str">
            <v>FN172571 g</v>
          </cell>
          <cell r="H50" t="str">
            <v>ATU45288102</v>
          </cell>
        </row>
        <row r="51">
          <cell r="B51" t="str">
            <v>Food Masters Freiberg GmbH</v>
          </cell>
          <cell r="C51" t="str">
            <v>Benzstrasse 10</v>
          </cell>
          <cell r="D51"/>
          <cell r="E51" t="str">
            <v>Freiberg am Neckar</v>
          </cell>
          <cell r="F51" t="str">
            <v>D-71691</v>
          </cell>
          <cell r="G51" t="str">
            <v>HRB 737593</v>
          </cell>
          <cell r="H51" t="str">
            <v>DE277400778</v>
          </cell>
        </row>
        <row r="52">
          <cell r="B52" t="str">
            <v>Formaco Tech s.r.o.</v>
          </cell>
          <cell r="C52" t="str">
            <v>Rudice 312</v>
          </cell>
          <cell r="D52"/>
          <cell r="E52" t="str">
            <v>Jedovnice</v>
          </cell>
          <cell r="F52" t="str">
            <v>679 06</v>
          </cell>
          <cell r="G52">
            <v>27667529</v>
          </cell>
          <cell r="H52" t="str">
            <v>CZ27667529</v>
          </cell>
        </row>
        <row r="53">
          <cell r="B53" t="str">
            <v xml:space="preserve">FORMAT 1 spol. s r.o.                             </v>
          </cell>
          <cell r="C53" t="str">
            <v xml:space="preserve">Mlýnská č.p.304, č.or.84 </v>
          </cell>
          <cell r="D53" t="str">
            <v/>
          </cell>
          <cell r="E53" t="str">
            <v>Křenovice u Slavkova</v>
          </cell>
          <cell r="F53" t="str">
            <v>68352</v>
          </cell>
          <cell r="G53" t="str">
            <v>42660131</v>
          </cell>
          <cell r="H53" t="str">
            <v>ATU13938701</v>
          </cell>
        </row>
        <row r="54">
          <cell r="B54" t="str">
            <v>FrymaKoruma A.G.</v>
          </cell>
          <cell r="C54" t="str">
            <v>Theodorshofweg 6</v>
          </cell>
          <cell r="D54"/>
          <cell r="E54" t="str">
            <v>Rheinfelden</v>
          </cell>
          <cell r="F54">
            <v>4310</v>
          </cell>
          <cell r="G54"/>
          <cell r="H54" t="str">
            <v>CHE112.760.822</v>
          </cell>
        </row>
        <row r="55">
          <cell r="B55" t="str">
            <v>FrymaKoruma AG</v>
          </cell>
          <cell r="C55" t="str">
            <v>Teodorshofweg 164</v>
          </cell>
          <cell r="D55"/>
          <cell r="E55" t="str">
            <v>Rheinfelden</v>
          </cell>
          <cell r="F55" t="str">
            <v>CH 4310</v>
          </cell>
          <cell r="G55"/>
          <cell r="H55" t="str">
            <v>CH</v>
          </cell>
        </row>
        <row r="56">
          <cell r="B56" t="str">
            <v xml:space="preserve">Gabriel Konstruktionen                            </v>
          </cell>
          <cell r="C56" t="str">
            <v xml:space="preserve">Perfektastrasse 69        </v>
          </cell>
          <cell r="D56" t="str">
            <v/>
          </cell>
          <cell r="E56" t="str">
            <v xml:space="preserve">Wien                     </v>
          </cell>
          <cell r="F56" t="str">
            <v>1230</v>
          </cell>
          <cell r="G56" t="str">
            <v/>
          </cell>
          <cell r="H56" t="str">
            <v>ATU 13938701</v>
          </cell>
        </row>
        <row r="57">
          <cell r="B57" t="str">
            <v>GAT Maschinen Planungsgesellschaft mbH</v>
          </cell>
          <cell r="C57" t="str">
            <v>Seedorfer Weg 7</v>
          </cell>
          <cell r="D57"/>
          <cell r="E57" t="str">
            <v>Genthin</v>
          </cell>
          <cell r="F57" t="str">
            <v xml:space="preserve">D-39307 </v>
          </cell>
          <cell r="G57" t="str">
            <v>HRB 147</v>
          </cell>
          <cell r="H57" t="str">
            <v>DE139331535</v>
          </cell>
        </row>
        <row r="58">
          <cell r="B58" t="str">
            <v>Gaussin S.A.</v>
          </cell>
          <cell r="C58" t="str">
            <v>11 Rue 47e Régiment dArtillerie</v>
          </cell>
          <cell r="D58"/>
          <cell r="E58" t="str">
            <v>Héricourt</v>
          </cell>
          <cell r="F58" t="str">
            <v>FR-70400</v>
          </cell>
          <cell r="G58"/>
          <cell r="H58"/>
        </row>
        <row r="59">
          <cell r="B59" t="str">
            <v xml:space="preserve">GEA FOOD SOLUTIONS BAKEL B. V.                </v>
          </cell>
          <cell r="C59" t="str">
            <v xml:space="preserve">Beekakker 11             </v>
          </cell>
          <cell r="D59" t="str">
            <v/>
          </cell>
          <cell r="E59" t="str">
            <v xml:space="preserve">Bakel                    </v>
          </cell>
          <cell r="F59" t="str">
            <v>5761EN</v>
          </cell>
          <cell r="G59" t="str">
            <v/>
          </cell>
          <cell r="H59" t="str">
            <v>NL005235911B01</v>
          </cell>
        </row>
        <row r="60">
          <cell r="B60" t="str">
            <v xml:space="preserve">GEA Food Solutions Germany GmbH </v>
          </cell>
          <cell r="C60" t="str">
            <v>Ignaz-Kiechle-Straße 40</v>
          </cell>
          <cell r="D60" t="str">
            <v/>
          </cell>
          <cell r="E60" t="str">
            <v>Kempten</v>
          </cell>
          <cell r="F60" t="str">
            <v>D-87437</v>
          </cell>
          <cell r="G60" t="str">
            <v>HRB 3157</v>
          </cell>
          <cell r="H60"/>
        </row>
        <row r="61">
          <cell r="B61" t="str">
            <v>GETINGE STERILIZATION AB</v>
          </cell>
          <cell r="C61" t="str">
            <v>Ekebergsvägen 26</v>
          </cell>
          <cell r="D61"/>
          <cell r="E61" t="str">
            <v>Getinge</v>
          </cell>
          <cell r="F61" t="str">
            <v>SE-305 75</v>
          </cell>
          <cell r="G61"/>
          <cell r="H61" t="str">
            <v/>
          </cell>
        </row>
        <row r="62">
          <cell r="B62" t="str">
            <v>Glatt GmbH</v>
          </cell>
          <cell r="C62" t="str">
            <v>Werner-Glatt 1</v>
          </cell>
          <cell r="D62"/>
          <cell r="E62" t="str">
            <v>Binzen</v>
          </cell>
          <cell r="F62" t="str">
            <v>D -79589</v>
          </cell>
          <cell r="G62"/>
          <cell r="H62" t="str">
            <v>DE 142393270</v>
          </cell>
        </row>
        <row r="63">
          <cell r="B63" t="str">
            <v>GRADEL SARL</v>
          </cell>
          <cell r="C63" t="str">
            <v>6, Z.A.E. TRIANGLE VERT</v>
          </cell>
          <cell r="D63"/>
          <cell r="E63" t="str">
            <v>ELLANGE</v>
          </cell>
          <cell r="F63" t="str">
            <v>L-5691</v>
          </cell>
          <cell r="G63"/>
          <cell r="H63" t="str">
            <v>LU 220 075 67</v>
          </cell>
        </row>
        <row r="64">
          <cell r="B64" t="str">
            <v xml:space="preserve">Grimová Renata                                    </v>
          </cell>
          <cell r="C64" t="str">
            <v xml:space="preserve">Hájecká 400              </v>
          </cell>
          <cell r="D64" t="str">
            <v/>
          </cell>
          <cell r="E64" t="str">
            <v>Bučovice</v>
          </cell>
          <cell r="F64" t="str">
            <v>68501</v>
          </cell>
          <cell r="G64" t="str">
            <v/>
          </cell>
          <cell r="H64"/>
        </row>
        <row r="65">
          <cell r="B65" t="str">
            <v>GÜDEL Intralogistics GmbH</v>
          </cell>
          <cell r="C65" t="str">
            <v>Gewerbegebiet Salzhub 11</v>
          </cell>
          <cell r="D65"/>
          <cell r="E65" t="str">
            <v>Irschenberg</v>
          </cell>
          <cell r="F65" t="str">
            <v>DE-83737</v>
          </cell>
          <cell r="G65"/>
          <cell r="H65" t="str">
            <v>DE291622224</v>
          </cell>
        </row>
        <row r="66">
          <cell r="B66" t="str">
            <v>HAAS-MEINCKE A/S</v>
          </cell>
          <cell r="C66" t="str">
            <v>Tonsbakken 10</v>
          </cell>
          <cell r="D66"/>
          <cell r="E66" t="str">
            <v>Skovlunde</v>
          </cell>
          <cell r="F66" t="str">
            <v>DK-2740</v>
          </cell>
          <cell r="G66"/>
          <cell r="H66" t="str">
            <v>DK13882037</v>
          </cell>
        </row>
        <row r="67">
          <cell r="B67" t="str">
            <v xml:space="preserve">Hamos GmbH                                        </v>
          </cell>
          <cell r="C67" t="str">
            <v xml:space="preserve">Im Thal 17               </v>
          </cell>
          <cell r="D67" t="str">
            <v/>
          </cell>
          <cell r="E67" t="str">
            <v xml:space="preserve">Penzberg                 </v>
          </cell>
          <cell r="F67" t="str">
            <v>82377</v>
          </cell>
          <cell r="G67" t="str">
            <v/>
          </cell>
          <cell r="H67" t="str">
            <v xml:space="preserve">DE128361144    </v>
          </cell>
        </row>
        <row r="68">
          <cell r="B68" t="str">
            <v xml:space="preserve">Hanák Martin                                      </v>
          </cell>
          <cell r="C68" t="str">
            <v xml:space="preserve">Ždánská 30               </v>
          </cell>
          <cell r="D68" t="str">
            <v/>
          </cell>
          <cell r="E68" t="str">
            <v>Bučovice</v>
          </cell>
          <cell r="F68" t="str">
            <v>68501</v>
          </cell>
          <cell r="G68" t="str">
            <v>45614644</v>
          </cell>
          <cell r="H68"/>
        </row>
        <row r="69">
          <cell r="B69" t="str">
            <v>Haselsteiner GmbH</v>
          </cell>
          <cell r="C69" t="str">
            <v>Unterer Stadtplatz 14/3</v>
          </cell>
          <cell r="D69"/>
          <cell r="E69" t="str">
            <v>Waidhofen/Ybbs</v>
          </cell>
          <cell r="F69" t="str">
            <v>A-3340</v>
          </cell>
          <cell r="G69" t="str">
            <v>FN260966z</v>
          </cell>
          <cell r="H69" t="str">
            <v>ATU61649158</v>
          </cell>
        </row>
        <row r="70">
          <cell r="B70" t="str">
            <v xml:space="preserve">HDP Trading s.r.o.                                </v>
          </cell>
          <cell r="C70" t="str">
            <v xml:space="preserve">Dědina 53                </v>
          </cell>
          <cell r="D70" t="str">
            <v/>
          </cell>
          <cell r="E70" t="str">
            <v>Otnice</v>
          </cell>
          <cell r="F70" t="str">
            <v>68354</v>
          </cell>
          <cell r="G70" t="str">
            <v>26291061</v>
          </cell>
          <cell r="H70" t="str">
            <v xml:space="preserve">CZ26291061     </v>
          </cell>
        </row>
        <row r="71">
          <cell r="B71" t="str">
            <v xml:space="preserve">HEAT wärmetechnische Anlagen GmbH </v>
          </cell>
          <cell r="C71" t="str">
            <v>Siegfried Marcus-Straße 9</v>
          </cell>
          <cell r="D71"/>
          <cell r="E71" t="str">
            <v>Biedermannsdorf</v>
          </cell>
          <cell r="F71">
            <v>2362</v>
          </cell>
          <cell r="G71" t="str">
            <v>FN87343x</v>
          </cell>
          <cell r="H71" t="str">
            <v>ATU14855209</v>
          </cell>
        </row>
        <row r="72">
          <cell r="B72" t="str">
            <v>Hebetechnik GmbH</v>
          </cell>
          <cell r="C72" t="str">
            <v>Wiener Straße 132a</v>
          </cell>
          <cell r="D72"/>
          <cell r="E72" t="str">
            <v>Pfaffstätten</v>
          </cell>
          <cell r="F72">
            <v>2511</v>
          </cell>
          <cell r="G72" t="str">
            <v>FN 388877d</v>
          </cell>
          <cell r="H72" t="str">
            <v>ATU67579569</v>
          </cell>
        </row>
        <row r="73">
          <cell r="B73" t="str">
            <v>Herman Oldřich</v>
          </cell>
          <cell r="C73" t="str">
            <v>Bučovická 428</v>
          </cell>
          <cell r="D73" t="str">
            <v/>
          </cell>
          <cell r="E73" t="str">
            <v>Letonice u Vyškova</v>
          </cell>
          <cell r="F73" t="str">
            <v>68335</v>
          </cell>
          <cell r="G73" t="str">
            <v/>
          </cell>
          <cell r="H73"/>
        </row>
        <row r="74">
          <cell r="B74" t="str">
            <v>Hydratech Industries Wind Power</v>
          </cell>
          <cell r="C74" t="str">
            <v>Suensonsvej 14</v>
          </cell>
          <cell r="D74"/>
          <cell r="E74" t="str">
            <v>Silkeborg</v>
          </cell>
          <cell r="F74" t="str">
            <v>DK-8600</v>
          </cell>
          <cell r="G74"/>
          <cell r="H74" t="str">
            <v>DK33491522</v>
          </cell>
        </row>
        <row r="75">
          <cell r="B75" t="str">
            <v>INFASTAUB GmbH</v>
          </cell>
          <cell r="C75" t="str">
            <v>Niederstedter Weg 19</v>
          </cell>
          <cell r="D75"/>
          <cell r="E75" t="str">
            <v>Bad Homburg</v>
          </cell>
          <cell r="F75" t="str">
            <v>D-61348</v>
          </cell>
          <cell r="G75"/>
          <cell r="H75" t="str">
            <v>DE 225022240</v>
          </cell>
        </row>
        <row r="76">
          <cell r="B76" t="str">
            <v>Ing. Gottfried Gegendorfer</v>
          </cell>
          <cell r="C76" t="str">
            <v>Diendorf 48</v>
          </cell>
          <cell r="D76" t="str">
            <v/>
          </cell>
          <cell r="E76" t="str">
            <v>Diendorf</v>
          </cell>
          <cell r="F76" t="str">
            <v>A-3452</v>
          </cell>
          <cell r="G76" t="str">
            <v/>
          </cell>
          <cell r="H76" t="str">
            <v>ATU41585708</v>
          </cell>
        </row>
        <row r="77">
          <cell r="B77" t="str">
            <v>Ing. Jánošík Vašíček</v>
          </cell>
          <cell r="C77" t="str">
            <v>Palackého třída 251/94</v>
          </cell>
          <cell r="D77" t="str">
            <v/>
          </cell>
          <cell r="E77" t="str">
            <v>Brno 12</v>
          </cell>
          <cell r="F77" t="str">
            <v>61200</v>
          </cell>
          <cell r="G77" t="str">
            <v>72347911</v>
          </cell>
          <cell r="H77"/>
        </row>
        <row r="78">
          <cell r="B78" t="str">
            <v>Ivana Rotreklová</v>
          </cell>
          <cell r="C78" t="str">
            <v>Školní 413</v>
          </cell>
          <cell r="D78" t="str">
            <v/>
          </cell>
          <cell r="E78" t="str">
            <v>Letonice u Vyškova</v>
          </cell>
          <cell r="F78" t="str">
            <v>68335</v>
          </cell>
          <cell r="G78" t="str">
            <v>75114101</v>
          </cell>
          <cell r="H78" t="str">
            <v>CZ7705214000</v>
          </cell>
        </row>
        <row r="79">
          <cell r="B79" t="str">
            <v>J.JINDRA s.r.o.</v>
          </cell>
          <cell r="C79" t="str">
            <v>U Nikolajky 2046/22</v>
          </cell>
          <cell r="D79"/>
          <cell r="E79" t="str">
            <v>Praha 5</v>
          </cell>
          <cell r="F79">
            <v>15000</v>
          </cell>
          <cell r="G79">
            <v>25989367</v>
          </cell>
          <cell r="H79" t="str">
            <v>CZ25989367</v>
          </cell>
        </row>
        <row r="80">
          <cell r="B80" t="str">
            <v xml:space="preserve">J.S.C. BRNO s.r.o.                                </v>
          </cell>
          <cell r="C80" t="str">
            <v xml:space="preserve">Traťová 3                </v>
          </cell>
          <cell r="D80" t="str">
            <v/>
          </cell>
          <cell r="E80" t="str">
            <v>Brno 19</v>
          </cell>
          <cell r="F80" t="str">
            <v>61900</v>
          </cell>
          <cell r="G80" t="str">
            <v>60709049</v>
          </cell>
          <cell r="H80" t="str">
            <v>CZ8162274670</v>
          </cell>
        </row>
        <row r="81">
          <cell r="B81" t="str">
            <v>Jan Dúcký</v>
          </cell>
          <cell r="C81" t="str">
            <v>Hlavní 219/107</v>
          </cell>
          <cell r="D81" t="str">
            <v/>
          </cell>
          <cell r="E81" t="str">
            <v>Velké Pavlovice</v>
          </cell>
          <cell r="F81" t="str">
            <v>69106</v>
          </cell>
          <cell r="G81" t="str">
            <v>86934058</v>
          </cell>
          <cell r="H81" t="str">
            <v xml:space="preserve">CZ60709049     </v>
          </cell>
        </row>
        <row r="82">
          <cell r="B82" t="str">
            <v>Jaroslav Marek</v>
          </cell>
          <cell r="C82" t="str">
            <v>Lomená 709</v>
          </cell>
          <cell r="D82" t="str">
            <v/>
          </cell>
          <cell r="E82" t="str">
            <v>Slavkov u Brna</v>
          </cell>
          <cell r="F82" t="str">
            <v>68401</v>
          </cell>
          <cell r="G82" t="str">
            <v>11491094</v>
          </cell>
          <cell r="H82" t="str">
            <v xml:space="preserve">CZ6103141825   </v>
          </cell>
        </row>
        <row r="83">
          <cell r="B83" t="str">
            <v xml:space="preserve">Jašíček Vladimír                                  </v>
          </cell>
          <cell r="C83" t="str">
            <v xml:space="preserve">Svatopluka Čecha 202     </v>
          </cell>
          <cell r="D83" t="str">
            <v/>
          </cell>
          <cell r="E83" t="str">
            <v>Vyškov 1</v>
          </cell>
          <cell r="F83" t="str">
            <v>68201</v>
          </cell>
          <cell r="G83" t="str">
            <v>42656591</v>
          </cell>
          <cell r="H83" t="str">
            <v xml:space="preserve">CZ60730285     </v>
          </cell>
        </row>
        <row r="84">
          <cell r="B84" t="str">
            <v>JBT Food &amp; Dairy Systems B.V.</v>
          </cell>
          <cell r="C84" t="str">
            <v>Deccaweg 32</v>
          </cell>
          <cell r="D84"/>
          <cell r="E84" t="str">
            <v>Amsterdam The Netherlands</v>
          </cell>
          <cell r="F84" t="str">
            <v>1042 AD</v>
          </cell>
          <cell r="G84"/>
          <cell r="H84" t="str">
            <v>NL8530.204.86.B01</v>
          </cell>
        </row>
        <row r="85">
          <cell r="B85" t="str">
            <v>John Bean Technologies AB</v>
          </cell>
          <cell r="C85" t="str">
            <v>Rännarbanan 40</v>
          </cell>
          <cell r="D85"/>
          <cell r="E85" t="str">
            <v>Helsingborg</v>
          </cell>
          <cell r="F85" t="str">
            <v>252 30</v>
          </cell>
          <cell r="G85"/>
          <cell r="H85"/>
        </row>
        <row r="86">
          <cell r="B86" t="str">
            <v xml:space="preserve">JUNKER Industrial Equipment s.r.o.                </v>
          </cell>
          <cell r="C86" t="str">
            <v xml:space="preserve">Chrudichromská 2423/15a  </v>
          </cell>
          <cell r="D86" t="str">
            <v/>
          </cell>
          <cell r="E86" t="str">
            <v>Boskovice</v>
          </cell>
          <cell r="F86" t="str">
            <v>68001</v>
          </cell>
          <cell r="G86" t="str">
            <v>60730285</v>
          </cell>
          <cell r="H86" t="str">
            <v xml:space="preserve">CZ6308291011   </v>
          </cell>
        </row>
        <row r="87">
          <cell r="B87" t="str">
            <v xml:space="preserve">Kalouda Karel                                     </v>
          </cell>
          <cell r="C87" t="str">
            <v xml:space="preserve">Náves 15                 </v>
          </cell>
          <cell r="D87" t="str">
            <v/>
          </cell>
          <cell r="E87" t="str">
            <v>Křenovice u Slavkova</v>
          </cell>
          <cell r="F87" t="str">
            <v>68352</v>
          </cell>
          <cell r="G87" t="str">
            <v>15238202</v>
          </cell>
          <cell r="H87"/>
        </row>
        <row r="88">
          <cell r="B88" t="str">
            <v>KIESA Anlagenbau GmbH</v>
          </cell>
          <cell r="C88" t="str">
            <v>Lederergasse 4/8-1</v>
          </cell>
          <cell r="D88"/>
          <cell r="E88" t="str">
            <v>Waidhofen an der Ybbs</v>
          </cell>
          <cell r="F88">
            <v>3340</v>
          </cell>
          <cell r="G88" t="str">
            <v>FN417429 t</v>
          </cell>
          <cell r="H88" t="str">
            <v>ATU68759202</v>
          </cell>
        </row>
        <row r="89">
          <cell r="B89" t="str">
            <v>Kössler GmbH &amp; Co KG</v>
          </cell>
          <cell r="C89" t="str">
            <v>St. Georgener Hauptstrasse 122</v>
          </cell>
          <cell r="D89" t="str">
            <v/>
          </cell>
          <cell r="E89" t="str">
            <v>St.Georgen am Steinfeld</v>
          </cell>
          <cell r="F89" t="str">
            <v>3151</v>
          </cell>
          <cell r="G89" t="str">
            <v/>
          </cell>
          <cell r="H89" t="str">
            <v>ATU67277136</v>
          </cell>
        </row>
        <row r="90">
          <cell r="B90" t="str">
            <v>Kosta Leichtstahlbau GmbH</v>
          </cell>
          <cell r="C90" t="str">
            <v>Drautendorf 57</v>
          </cell>
          <cell r="D90"/>
          <cell r="E90" t="str">
            <v>Niederwaldkirchen</v>
          </cell>
          <cell r="F90">
            <v>4174</v>
          </cell>
          <cell r="G90" t="str">
            <v>FN80212i</v>
          </cell>
          <cell r="H90" t="str">
            <v>ATU23817608</v>
          </cell>
        </row>
        <row r="91">
          <cell r="B91" t="str">
            <v>KOVO HAVRÁNEK s.r.o.</v>
          </cell>
          <cell r="C91" t="str">
            <v>Mírová 189</v>
          </cell>
          <cell r="D91" t="str">
            <v/>
          </cell>
          <cell r="E91" t="str">
            <v>Bučovice</v>
          </cell>
          <cell r="F91" t="str">
            <v>68501</v>
          </cell>
          <cell r="G91" t="str">
            <v>29279569</v>
          </cell>
          <cell r="H91" t="str">
            <v>CZ29279569</v>
          </cell>
        </row>
        <row r="92">
          <cell r="B92" t="str">
            <v>Kovo Šmerda s.r.o</v>
          </cell>
          <cell r="C92" t="str">
            <v>Vítovice 21</v>
          </cell>
          <cell r="D92" t="str">
            <v/>
          </cell>
          <cell r="E92" t="str">
            <v>Rousínov u Vyškova</v>
          </cell>
          <cell r="F92" t="str">
            <v>68301</v>
          </cell>
          <cell r="G92" t="str">
            <v>26971518</v>
          </cell>
          <cell r="H92" t="str">
            <v>CZ26971518</v>
          </cell>
        </row>
        <row r="93">
          <cell r="B93" t="str">
            <v>KOVO, výrobní družstvo</v>
          </cell>
          <cell r="C93" t="str">
            <v>Francouzská 782/26</v>
          </cell>
          <cell r="D93" t="str">
            <v/>
          </cell>
          <cell r="E93" t="str">
            <v xml:space="preserve">Brno </v>
          </cell>
          <cell r="F93" t="str">
            <v>60468</v>
          </cell>
          <cell r="G93" t="str">
            <v>00030325</v>
          </cell>
          <cell r="H93" t="str">
            <v>CZ00030325</v>
          </cell>
        </row>
        <row r="94">
          <cell r="B94" t="str">
            <v>KRÁLOVOPOLSKÁ SLÉVÁRNA, s.r.o.</v>
          </cell>
          <cell r="C94" t="str">
            <v>Křižíkova 3004</v>
          </cell>
          <cell r="D94" t="str">
            <v/>
          </cell>
          <cell r="E94" t="str">
            <v>Brno 12</v>
          </cell>
          <cell r="F94" t="str">
            <v>61200</v>
          </cell>
          <cell r="G94" t="str">
            <v>63491001</v>
          </cell>
          <cell r="H94" t="str">
            <v>CZ63491001</v>
          </cell>
        </row>
        <row r="95">
          <cell r="B95" t="str">
            <v xml:space="preserve">KRAUS s.r.o.                                      </v>
          </cell>
          <cell r="C95" t="str">
            <v xml:space="preserve">Křenová 19               </v>
          </cell>
          <cell r="D95" t="str">
            <v/>
          </cell>
          <cell r="E95" t="str">
            <v>Brno 2</v>
          </cell>
          <cell r="F95" t="str">
            <v>60200</v>
          </cell>
          <cell r="G95" t="str">
            <v>41692128</v>
          </cell>
          <cell r="H95" t="str">
            <v xml:space="preserve">CZ41692128     </v>
          </cell>
        </row>
        <row r="96">
          <cell r="B96" t="str">
            <v>Krylbo Verkstäder</v>
          </cell>
          <cell r="C96" t="str">
            <v>Fabriksgatan 15</v>
          </cell>
          <cell r="D96"/>
          <cell r="E96" t="str">
            <v>Krylbo</v>
          </cell>
          <cell r="F96">
            <v>77526</v>
          </cell>
          <cell r="G96"/>
          <cell r="H96"/>
        </row>
        <row r="97">
          <cell r="B97" t="str">
            <v>LAZAM CZ s.r.o.</v>
          </cell>
          <cell r="C97" t="str">
            <v>Svatopluka Čecha 202/10</v>
          </cell>
          <cell r="D97" t="str">
            <v/>
          </cell>
          <cell r="E97" t="str">
            <v>Vyškov 1</v>
          </cell>
          <cell r="F97" t="str">
            <v>68201</v>
          </cell>
          <cell r="G97" t="str">
            <v>29356237</v>
          </cell>
          <cell r="H97" t="str">
            <v>CZ29356237</v>
          </cell>
        </row>
        <row r="98">
          <cell r="B98" t="str">
            <v>LISEC Austria GmbH</v>
          </cell>
          <cell r="C98" t="str">
            <v xml:space="preserve">Peter-Lisec-Strasse 1 </v>
          </cell>
          <cell r="D98"/>
          <cell r="E98" t="str">
            <v>Seitenstetten</v>
          </cell>
          <cell r="F98">
            <v>3353</v>
          </cell>
          <cell r="G98" t="str">
            <v>32263x</v>
          </cell>
          <cell r="H98" t="str">
            <v>ATU17262405</v>
          </cell>
        </row>
        <row r="99">
          <cell r="B99" t="str">
            <v>Máca Zdeněk</v>
          </cell>
          <cell r="C99" t="str">
            <v>Bučovická 179</v>
          </cell>
          <cell r="D99" t="str">
            <v/>
          </cell>
          <cell r="E99" t="str">
            <v>Slavkov u Brna</v>
          </cell>
          <cell r="F99" t="str">
            <v>68401</v>
          </cell>
          <cell r="G99" t="str">
            <v/>
          </cell>
          <cell r="H99" t="str">
            <v/>
          </cell>
        </row>
        <row r="100">
          <cell r="B100" t="str">
            <v>Macalík Zbyněk</v>
          </cell>
          <cell r="C100" t="str">
            <v>Čerčín 146</v>
          </cell>
          <cell r="D100" t="str">
            <v/>
          </cell>
          <cell r="E100" t="str">
            <v>Bučovice</v>
          </cell>
          <cell r="F100" t="str">
            <v>68501</v>
          </cell>
          <cell r="G100" t="str">
            <v/>
          </cell>
          <cell r="H100" t="str">
            <v/>
          </cell>
        </row>
        <row r="101">
          <cell r="B101" t="str">
            <v>Macka Zdeněk</v>
          </cell>
          <cell r="C101" t="str">
            <v>Němčany 123</v>
          </cell>
          <cell r="D101" t="str">
            <v/>
          </cell>
          <cell r="E101" t="str">
            <v>Slavkov u Brna</v>
          </cell>
          <cell r="F101" t="str">
            <v>68401</v>
          </cell>
          <cell r="G101" t="str">
            <v/>
          </cell>
          <cell r="H101" t="str">
            <v>CZ29370132</v>
          </cell>
        </row>
        <row r="102">
          <cell r="B102" t="str">
            <v>MAIR Anlagenbau GmbH</v>
          </cell>
          <cell r="C102" t="str">
            <v>Lüg 209</v>
          </cell>
          <cell r="D102"/>
          <cell r="E102" t="str">
            <v>Gries am Brenner</v>
          </cell>
          <cell r="F102" t="str">
            <v>A-6156</v>
          </cell>
          <cell r="G102" t="str">
            <v>FN356133a</v>
          </cell>
          <cell r="H102" t="str">
            <v>ATU66214688</v>
          </cell>
        </row>
        <row r="103">
          <cell r="B103" t="str">
            <v>Messag AG</v>
          </cell>
          <cell r="C103" t="str">
            <v>Rohrmattstrasse 6</v>
          </cell>
          <cell r="D103"/>
          <cell r="E103" t="str">
            <v>Böckten</v>
          </cell>
          <cell r="F103" t="str">
            <v>D-4461</v>
          </cell>
          <cell r="G103"/>
          <cell r="H103" t="str">
            <v>CHE-298.748.235</v>
          </cell>
        </row>
        <row r="104">
          <cell r="B104" t="str">
            <v>METALIKO, s.r.o.</v>
          </cell>
          <cell r="C104" t="str">
            <v>Masarykova 12</v>
          </cell>
          <cell r="D104" t="str">
            <v/>
          </cell>
          <cell r="E104" t="str">
            <v xml:space="preserve">Blansko  </v>
          </cell>
          <cell r="F104">
            <v>67801</v>
          </cell>
          <cell r="G104" t="str">
            <v>29370132</v>
          </cell>
          <cell r="H104" t="str">
            <v>CZ29370132</v>
          </cell>
        </row>
        <row r="105">
          <cell r="B105" t="str">
            <v>Milan Novotný</v>
          </cell>
          <cell r="C105" t="str">
            <v>sídliště Nádražní 1184</v>
          </cell>
          <cell r="D105" t="str">
            <v/>
          </cell>
          <cell r="E105" t="str">
            <v>Slavkov u Brna</v>
          </cell>
          <cell r="F105" t="str">
            <v>68401</v>
          </cell>
          <cell r="G105" t="str">
            <v>88818829</v>
          </cell>
          <cell r="H105" t="str">
            <v/>
          </cell>
        </row>
        <row r="106">
          <cell r="B106" t="str">
            <v>Milan Přikryl</v>
          </cell>
          <cell r="C106" t="str">
            <v>Želetice 195</v>
          </cell>
          <cell r="D106" t="str">
            <v/>
          </cell>
          <cell r="E106" t="str">
            <v>Želetice u Kyjova</v>
          </cell>
          <cell r="F106" t="str">
            <v>69637</v>
          </cell>
          <cell r="G106" t="str">
            <v>68011199</v>
          </cell>
          <cell r="H106" t="str">
            <v xml:space="preserve">CZ500207179    </v>
          </cell>
        </row>
        <row r="107">
          <cell r="B107" t="str">
            <v xml:space="preserve">Miroslav Boček                                    </v>
          </cell>
          <cell r="C107" t="str">
            <v xml:space="preserve">Nová 187                 </v>
          </cell>
          <cell r="D107" t="str">
            <v/>
          </cell>
          <cell r="E107" t="str">
            <v>Blažovice</v>
          </cell>
          <cell r="F107" t="str">
            <v>66408</v>
          </cell>
          <cell r="G107" t="str">
            <v>68035691</v>
          </cell>
          <cell r="H107" t="str">
            <v>CZ5910051598</v>
          </cell>
        </row>
        <row r="108">
          <cell r="B108" t="str">
            <v>Miroslav Doležálek</v>
          </cell>
          <cell r="C108" t="str">
            <v xml:space="preserve"> Kostelec 334</v>
          </cell>
          <cell r="D108" t="str">
            <v/>
          </cell>
          <cell r="E108" t="str">
            <v>Kostelec u Kyjova</v>
          </cell>
          <cell r="F108" t="str">
            <v>69651</v>
          </cell>
          <cell r="G108" t="str">
            <v>44167202</v>
          </cell>
          <cell r="H108"/>
        </row>
        <row r="109">
          <cell r="B109" t="str">
            <v>N.M. HEILIG B.V.</v>
          </cell>
          <cell r="C109" t="str">
            <v>Newtonstraat 17</v>
          </cell>
          <cell r="D109"/>
          <cell r="E109" t="str">
            <v>Heerhugowaard</v>
          </cell>
          <cell r="F109" t="str">
            <v>1704 SB</v>
          </cell>
          <cell r="G109"/>
          <cell r="H109"/>
        </row>
        <row r="110">
          <cell r="B110" t="str">
            <v xml:space="preserve">Ncc Danmark A/S Byg                    </v>
          </cell>
          <cell r="C110" t="str">
            <v>Ostmarken 3B</v>
          </cell>
          <cell r="D110" t="str">
            <v/>
          </cell>
          <cell r="E110" t="str">
            <v>Soborg</v>
          </cell>
          <cell r="F110" t="str">
            <v>2860</v>
          </cell>
          <cell r="G110" t="str">
            <v/>
          </cell>
          <cell r="H110" t="str">
            <v xml:space="preserve">DK21895040     </v>
          </cell>
        </row>
        <row r="111">
          <cell r="B111" t="str">
            <v xml:space="preserve">Neuhäuser GmbH                                    </v>
          </cell>
          <cell r="C111" t="str">
            <v xml:space="preserve">Scharnhorststrasse 11/16 </v>
          </cell>
          <cell r="D111" t="str">
            <v/>
          </cell>
          <cell r="E111" t="str">
            <v xml:space="preserve">Lünen                    </v>
          </cell>
          <cell r="F111" t="str">
            <v>44532</v>
          </cell>
          <cell r="G111" t="str">
            <v>HRB 17164</v>
          </cell>
          <cell r="H111" t="str">
            <v>DE811662918</v>
          </cell>
        </row>
        <row r="112">
          <cell r="B112" t="str">
            <v xml:space="preserve">Neuhäuser Magnet- und Fördertechnik GmbH          </v>
          </cell>
          <cell r="C112" t="str">
            <v xml:space="preserve">Scharnhorststrasse 11/16 </v>
          </cell>
          <cell r="D112" t="str">
            <v/>
          </cell>
          <cell r="E112" t="str">
            <v xml:space="preserve">Lünen                    </v>
          </cell>
          <cell r="F112" t="str">
            <v>44532</v>
          </cell>
          <cell r="G112" t="str">
            <v>HRB 17432</v>
          </cell>
          <cell r="H112" t="str">
            <v xml:space="preserve">DE191902915    </v>
          </cell>
        </row>
        <row r="113">
          <cell r="B113" t="str">
            <v xml:space="preserve">Neuhäuser s.r.o.                                  </v>
          </cell>
          <cell r="C113" t="str">
            <v xml:space="preserve">Krnovská 67              </v>
          </cell>
          <cell r="D113" t="str">
            <v/>
          </cell>
          <cell r="E113" t="str">
            <v>Opava 1</v>
          </cell>
          <cell r="F113" t="str">
            <v>74601</v>
          </cell>
          <cell r="G113" t="str">
            <v>25850407</v>
          </cell>
          <cell r="H113" t="str">
            <v xml:space="preserve">CZ25850407     </v>
          </cell>
        </row>
        <row r="114">
          <cell r="B114" t="str">
            <v>Nordic Water Product AB</v>
          </cell>
          <cell r="C114" t="str">
            <v>Hammarby Fabriksväg 25</v>
          </cell>
          <cell r="D114"/>
          <cell r="E114" t="str">
            <v>Stokholm</v>
          </cell>
          <cell r="F114" t="str">
            <v>120 30</v>
          </cell>
          <cell r="G114"/>
          <cell r="H114" t="str">
            <v>SE556399854001</v>
          </cell>
        </row>
        <row r="115">
          <cell r="B115" t="str">
            <v>NTS-mechatroni</v>
          </cell>
          <cell r="C115" t="str">
            <v>Tuřanka 108</v>
          </cell>
          <cell r="D115"/>
          <cell r="E115" t="str">
            <v>Brno</v>
          </cell>
          <cell r="F115">
            <v>62700</v>
          </cell>
          <cell r="G115">
            <v>2494281</v>
          </cell>
          <cell r="H115" t="str">
            <v>CZ02494281</v>
          </cell>
        </row>
        <row r="116">
          <cell r="B116" t="str">
            <v>OLYM-KOV spol.s.r.o.</v>
          </cell>
          <cell r="C116" t="str">
            <v>Rostěnice 15</v>
          </cell>
          <cell r="D116"/>
          <cell r="E116" t="str">
            <v>Vyškov</v>
          </cell>
          <cell r="F116" t="str">
            <v>682 01</v>
          </cell>
          <cell r="G116">
            <v>46344098</v>
          </cell>
          <cell r="H116" t="str">
            <v>CZ7103203877</v>
          </cell>
        </row>
        <row r="117">
          <cell r="B117" t="str">
            <v>Pavel Hrazdira</v>
          </cell>
          <cell r="C117" t="str">
            <v>Kluchova 38</v>
          </cell>
          <cell r="D117" t="str">
            <v/>
          </cell>
          <cell r="E117" t="str">
            <v>Brno 34</v>
          </cell>
          <cell r="F117" t="str">
            <v>63400</v>
          </cell>
          <cell r="G117" t="str">
            <v>47956119</v>
          </cell>
          <cell r="H117" t="str">
            <v>CZ46344098</v>
          </cell>
        </row>
        <row r="118">
          <cell r="B118" t="str">
            <v>Pavel Procházka</v>
          </cell>
          <cell r="C118" t="str">
            <v xml:space="preserve"> 208</v>
          </cell>
          <cell r="D118" t="str">
            <v/>
          </cell>
          <cell r="E118" t="str">
            <v>Újezd u Brna</v>
          </cell>
          <cell r="F118" t="str">
            <v>66453</v>
          </cell>
          <cell r="G118" t="str">
            <v>87647354</v>
          </cell>
          <cell r="H118" t="str">
            <v/>
          </cell>
        </row>
        <row r="119">
          <cell r="B119" t="str">
            <v>Pavlík Pavel</v>
          </cell>
          <cell r="C119" t="str">
            <v>Molákova 6</v>
          </cell>
          <cell r="D119" t="str">
            <v/>
          </cell>
          <cell r="E119" t="str">
            <v>Brno 2</v>
          </cell>
          <cell r="F119" t="str">
            <v>60200</v>
          </cell>
          <cell r="G119" t="str">
            <v/>
          </cell>
          <cell r="H119"/>
        </row>
        <row r="120">
          <cell r="B120" t="str">
            <v>Petr Majer - ANAH</v>
          </cell>
          <cell r="C120" t="str">
            <v>Hradební 38</v>
          </cell>
          <cell r="D120" t="str">
            <v/>
          </cell>
          <cell r="E120" t="str">
            <v>Slavkov u Brna</v>
          </cell>
          <cell r="F120" t="str">
            <v>68401</v>
          </cell>
          <cell r="G120" t="str">
            <v>10106081</v>
          </cell>
          <cell r="H120" t="str">
            <v>CZ6309301460</v>
          </cell>
        </row>
        <row r="121">
          <cell r="B121" t="str">
            <v>Petr Voňka</v>
          </cell>
          <cell r="C121" t="str">
            <v>Křižanovice 262</v>
          </cell>
          <cell r="D121" t="str">
            <v/>
          </cell>
          <cell r="E121" t="str">
            <v>Bučovice</v>
          </cell>
          <cell r="F121" t="str">
            <v>68501</v>
          </cell>
          <cell r="G121" t="str">
            <v>68726287</v>
          </cell>
          <cell r="H121" t="str">
            <v>CZ7609194670</v>
          </cell>
        </row>
        <row r="122">
          <cell r="B122" t="str">
            <v>Plachetka a spol., spol. s r.o.</v>
          </cell>
          <cell r="C122" t="str">
            <v>Školní 248</v>
          </cell>
          <cell r="D122" t="str">
            <v/>
          </cell>
          <cell r="E122" t="str">
            <v>Křenovice u Slavkova</v>
          </cell>
          <cell r="F122" t="str">
            <v>68352</v>
          </cell>
          <cell r="G122" t="str">
            <v>44960077</v>
          </cell>
          <cell r="H122" t="str">
            <v>CZ44960077</v>
          </cell>
        </row>
        <row r="123">
          <cell r="B123" t="str">
            <v xml:space="preserve">POLYMOUNT INT.BV                                  </v>
          </cell>
          <cell r="C123" t="str">
            <v xml:space="preserve">Melkrijder 6             </v>
          </cell>
          <cell r="D123" t="str">
            <v/>
          </cell>
          <cell r="E123" t="str">
            <v xml:space="preserve">SG Nijkerk               </v>
          </cell>
          <cell r="F123" t="str">
            <v>3861</v>
          </cell>
          <cell r="G123" t="str">
            <v/>
          </cell>
          <cell r="H123" t="str">
            <v xml:space="preserve">NL003421053B01 </v>
          </cell>
        </row>
        <row r="124">
          <cell r="B124" t="str">
            <v>První brněnská strojírna Velká Bíteš a.s.</v>
          </cell>
          <cell r="C124" t="str">
            <v>Vlkovská 279</v>
          </cell>
          <cell r="D124"/>
          <cell r="E124" t="str">
            <v>Velká Bíteš</v>
          </cell>
          <cell r="F124" t="str">
            <v>595 01</v>
          </cell>
          <cell r="G124" t="str">
            <v>00176109</v>
          </cell>
          <cell r="H124" t="str">
            <v>CZ00176109</v>
          </cell>
        </row>
        <row r="125">
          <cell r="B125" t="str">
            <v>Radek Kuda</v>
          </cell>
          <cell r="C125" t="str">
            <v>Zbýšov</v>
          </cell>
          <cell r="D125" t="str">
            <v/>
          </cell>
          <cell r="E125" t="str">
            <v/>
          </cell>
          <cell r="F125" t="str">
            <v>683 52</v>
          </cell>
          <cell r="G125" t="str">
            <v/>
          </cell>
          <cell r="H125" t="str">
            <v>CZ6405191881</v>
          </cell>
        </row>
        <row r="126">
          <cell r="B126" t="str">
            <v>Radomír Štěpánek</v>
          </cell>
          <cell r="C126" t="str">
            <v>nábřeží Dukelských hrdinů 520</v>
          </cell>
          <cell r="D126" t="str">
            <v/>
          </cell>
          <cell r="E126" t="str">
            <v>Rožnov pod Radhoštěm 1</v>
          </cell>
          <cell r="F126" t="str">
            <v>75661</v>
          </cell>
          <cell r="G126" t="str">
            <v>15421309</v>
          </cell>
          <cell r="H126" t="str">
            <v xml:space="preserve">CZ909024673    </v>
          </cell>
        </row>
        <row r="127">
          <cell r="B127" t="str">
            <v xml:space="preserve">Ress Dušan- zámečnictví                           </v>
          </cell>
          <cell r="C127" t="str">
            <v xml:space="preserve">Zahradní 377             </v>
          </cell>
          <cell r="D127" t="str">
            <v/>
          </cell>
          <cell r="E127" t="str">
            <v>Křenovice u Slavkova</v>
          </cell>
          <cell r="F127" t="str">
            <v>68352</v>
          </cell>
          <cell r="G127" t="str">
            <v>72329645</v>
          </cell>
          <cell r="H127" t="str">
            <v>CZ25507851</v>
          </cell>
        </row>
        <row r="128">
          <cell r="B128" t="str">
            <v>Rodax Michael</v>
          </cell>
          <cell r="C128" t="str">
            <v>Neil Armstrong Straße 6</v>
          </cell>
          <cell r="D128"/>
          <cell r="E128" t="str">
            <v>Tattendorf</v>
          </cell>
          <cell r="F128">
            <v>2523</v>
          </cell>
          <cell r="G128">
            <v>300114117</v>
          </cell>
          <cell r="H128" t="str">
            <v xml:space="preserve">CZ27184561     </v>
          </cell>
        </row>
        <row r="129">
          <cell r="B129" t="str">
            <v xml:space="preserve">Saab Czech s.r.o.                                 </v>
          </cell>
          <cell r="C129" t="str">
            <v xml:space="preserve">Sokolovská 79/192        </v>
          </cell>
          <cell r="D129" t="str">
            <v/>
          </cell>
          <cell r="E129" t="str">
            <v>Praha 86</v>
          </cell>
          <cell r="F129" t="str">
            <v>18600</v>
          </cell>
          <cell r="G129" t="str">
            <v>27184561</v>
          </cell>
          <cell r="H129" t="str">
            <v>CZ13691627</v>
          </cell>
        </row>
        <row r="130">
          <cell r="B130" t="str">
            <v>SÁMO BRNO s.r.o.</v>
          </cell>
          <cell r="C130" t="str">
            <v>Plachty 514</v>
          </cell>
          <cell r="D130" t="str">
            <v/>
          </cell>
          <cell r="E130" t="str">
            <v>Brno 34</v>
          </cell>
          <cell r="F130" t="str">
            <v>63400</v>
          </cell>
          <cell r="G130" t="str">
            <v>13691627</v>
          </cell>
          <cell r="H130" t="str">
            <v xml:space="preserve">CZ26230755     </v>
          </cell>
        </row>
        <row r="131">
          <cell r="B131" t="str">
            <v>SAM-SHIPBUILDING AND MASHINERY a.s.</v>
          </cell>
          <cell r="C131" t="str">
            <v>Vlčice Hrdlo 5985</v>
          </cell>
          <cell r="D131"/>
          <cell r="E131" t="str">
            <v>Bratislava</v>
          </cell>
          <cell r="F131" t="str">
            <v>820 03</v>
          </cell>
          <cell r="G131" t="str">
            <v xml:space="preserve"> </v>
          </cell>
          <cell r="H131" t="str">
            <v>SK2020198576</v>
          </cell>
        </row>
        <row r="132">
          <cell r="B132" t="str">
            <v>SERVOLIFT GmbH</v>
          </cell>
          <cell r="C132" t="str">
            <v>Albert-Einstein-Str.9</v>
          </cell>
          <cell r="D132"/>
          <cell r="E132" t="str">
            <v>Offenburg-Zunsweier</v>
          </cell>
          <cell r="F132" t="str">
            <v>D-77656</v>
          </cell>
          <cell r="G132"/>
          <cell r="H132" t="str">
            <v>DE811442691</v>
          </cell>
        </row>
        <row r="133">
          <cell r="B133" t="str">
            <v>Schäffer Verfahrenstechnik GmbH</v>
          </cell>
          <cell r="C133" t="str">
            <v>Am Unleranger 3</v>
          </cell>
          <cell r="D133"/>
          <cell r="E133" t="str">
            <v>Thierhaupten</v>
          </cell>
          <cell r="F133" t="str">
            <v>D - 86672</v>
          </cell>
          <cell r="G133"/>
          <cell r="H133" t="str">
            <v>DE293529442</v>
          </cell>
        </row>
        <row r="134">
          <cell r="B134" t="str">
            <v xml:space="preserve">Siemens Electric Machines s.r.o.                  </v>
          </cell>
          <cell r="C134" t="str">
            <v xml:space="preserve">Drásov 126               </v>
          </cell>
          <cell r="D134" t="str">
            <v/>
          </cell>
          <cell r="E134" t="str">
            <v>Drásov</v>
          </cell>
          <cell r="F134" t="str">
            <v>66424</v>
          </cell>
          <cell r="G134" t="str">
            <v>26230755</v>
          </cell>
          <cell r="H134" t="str">
            <v>CZ00268577</v>
          </cell>
        </row>
        <row r="135">
          <cell r="B135" t="str">
            <v>Siemens, s.r.o.</v>
          </cell>
          <cell r="C135" t="str">
            <v>Siemensova 2715/1</v>
          </cell>
          <cell r="D135" t="str">
            <v/>
          </cell>
          <cell r="E135" t="str">
            <v>Praha 515</v>
          </cell>
          <cell r="F135" t="str">
            <v>15500</v>
          </cell>
          <cell r="G135" t="str">
            <v>00268577</v>
          </cell>
          <cell r="H135" t="str">
            <v>CZ00268577</v>
          </cell>
        </row>
        <row r="136">
          <cell r="B136" t="str">
            <v xml:space="preserve">SILCOTEC EUROPE LIMITED </v>
          </cell>
          <cell r="C136" t="str">
            <v>Carraroe Industrial Estate</v>
          </cell>
          <cell r="D136" t="str">
            <v/>
          </cell>
          <cell r="E136" t="str">
            <v>Carraroe</v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>SMD Polska Sp. Z o.o.</v>
          </cell>
          <cell r="C137" t="str">
            <v>Szeligowska 42</v>
          </cell>
          <cell r="D137"/>
          <cell r="E137" t="str">
            <v>Warszawa</v>
          </cell>
          <cell r="F137" t="str">
            <v>01-320</v>
          </cell>
          <cell r="G137"/>
          <cell r="H137" t="str">
            <v>PL 1182095738</v>
          </cell>
        </row>
        <row r="138">
          <cell r="B138" t="str">
            <v>Sláma Ivo</v>
          </cell>
          <cell r="C138" t="str">
            <v>Ždánice, Zámecká 680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/>
        </row>
        <row r="139">
          <cell r="B139" t="str">
            <v xml:space="preserve">SPOLMETAL s.r.o.                                  </v>
          </cell>
          <cell r="C139" t="str">
            <v xml:space="preserve">Tyršova 1123             </v>
          </cell>
          <cell r="D139" t="str">
            <v/>
          </cell>
          <cell r="E139" t="str">
            <v>Slavkov u Brna</v>
          </cell>
          <cell r="F139" t="str">
            <v>68401</v>
          </cell>
          <cell r="G139" t="str">
            <v>60702761</v>
          </cell>
          <cell r="H139" t="str">
            <v>CZ60702761</v>
          </cell>
        </row>
        <row r="140">
          <cell r="B140" t="str">
            <v xml:space="preserve">STA Separatoren-Technik &amp; Anlagenbau GmbH </v>
          </cell>
          <cell r="C140" t="str">
            <v>Obere Giesswiesen 32</v>
          </cell>
          <cell r="D140"/>
          <cell r="E140" t="str">
            <v>Hilzingen</v>
          </cell>
          <cell r="F140" t="str">
            <v>D-78247</v>
          </cell>
          <cell r="G140" t="str">
            <v>HRB 541075</v>
          </cell>
          <cell r="H140" t="str">
            <v>DE 142772424</v>
          </cell>
        </row>
        <row r="141">
          <cell r="B141" t="str">
            <v xml:space="preserve">STANGL Engineering GmbH                           </v>
          </cell>
          <cell r="C141" t="str">
            <v>Putzmanndorfer Strasse 30</v>
          </cell>
          <cell r="D141" t="str">
            <v/>
          </cell>
          <cell r="E141" t="str">
            <v xml:space="preserve">Ternitz                  </v>
          </cell>
          <cell r="F141" t="str">
            <v>A-2630</v>
          </cell>
          <cell r="G141" t="str">
            <v/>
          </cell>
          <cell r="H141" t="str">
            <v xml:space="preserve">ATU57023777    </v>
          </cell>
        </row>
        <row r="142">
          <cell r="B142" t="str">
            <v>Stord Czech s.r.o.</v>
          </cell>
          <cell r="C142" t="str">
            <v xml:space="preserve"> Senetářov 183</v>
          </cell>
          <cell r="D142" t="str">
            <v/>
          </cell>
          <cell r="E142" t="str">
            <v>Jedovnice</v>
          </cell>
          <cell r="F142" t="str">
            <v>67906</v>
          </cell>
          <cell r="G142" t="str">
            <v>29204615</v>
          </cell>
          <cell r="H142" t="str">
            <v>CZ29204615</v>
          </cell>
        </row>
        <row r="143">
          <cell r="B143" t="str">
            <v>Strojírny Bohdalice a.s.</v>
          </cell>
          <cell r="C143" t="str">
            <v>Bohdalice 63</v>
          </cell>
          <cell r="D143"/>
          <cell r="E143" t="str">
            <v>Bohdalice</v>
          </cell>
          <cell r="F143" t="str">
            <v>683 41</v>
          </cell>
          <cell r="G143">
            <v>45274029</v>
          </cell>
          <cell r="H143" t="str">
            <v xml:space="preserve">CZ5610170830   </v>
          </cell>
        </row>
        <row r="144">
          <cell r="B144" t="str">
            <v xml:space="preserve">Svoboda Věroslav                                  </v>
          </cell>
          <cell r="C144" t="str">
            <v xml:space="preserve">Násedlovice 327          </v>
          </cell>
          <cell r="D144" t="str">
            <v/>
          </cell>
          <cell r="E144" t="str">
            <v>Násedlovice</v>
          </cell>
          <cell r="F144" t="str">
            <v>69636</v>
          </cell>
          <cell r="G144" t="str">
            <v>10579818</v>
          </cell>
          <cell r="H144" t="str">
            <v>CZ29200113</v>
          </cell>
        </row>
        <row r="145">
          <cell r="B145" t="str">
            <v>Ševčík-vodohospodářská zařízení s.r.o.</v>
          </cell>
          <cell r="C145" t="str">
            <v>Kotvrdovice 316</v>
          </cell>
          <cell r="D145" t="str">
            <v/>
          </cell>
          <cell r="E145" t="str">
            <v>Kotvrdovice</v>
          </cell>
          <cell r="F145" t="str">
            <v>67907</v>
          </cell>
          <cell r="G145" t="str">
            <v>29200113</v>
          </cell>
          <cell r="H145" t="str">
            <v/>
          </cell>
        </row>
        <row r="146">
          <cell r="B146" t="str">
            <v>Špičák Václav</v>
          </cell>
          <cell r="C146" t="str">
            <v>Luční 178</v>
          </cell>
          <cell r="D146" t="str">
            <v/>
          </cell>
          <cell r="E146" t="str">
            <v>Bučovice</v>
          </cell>
          <cell r="F146" t="str">
            <v>68501</v>
          </cell>
          <cell r="G146" t="str">
            <v/>
          </cell>
          <cell r="H146"/>
        </row>
        <row r="147">
          <cell r="B147" t="str">
            <v xml:space="preserve">ŠROT GEBESHUBER  s.r.o.                           </v>
          </cell>
          <cell r="C147" t="str">
            <v xml:space="preserve">Kobylnická 457           </v>
          </cell>
          <cell r="D147" t="str">
            <v/>
          </cell>
          <cell r="E147" t="str">
            <v>Sokolnice</v>
          </cell>
          <cell r="F147" t="str">
            <v>66452</v>
          </cell>
          <cell r="G147" t="str">
            <v>49434004</v>
          </cell>
          <cell r="H147" t="str">
            <v xml:space="preserve">CZ49434004     </v>
          </cell>
        </row>
        <row r="148">
          <cell r="B148" t="str">
            <v xml:space="preserve">Tesla Motors </v>
          </cell>
          <cell r="C148" t="str">
            <v>Blumenstrasse 17</v>
          </cell>
          <cell r="D148"/>
          <cell r="E148" t="str">
            <v>Mnichov</v>
          </cell>
          <cell r="F148" t="str">
            <v>D-80331</v>
          </cell>
          <cell r="G148"/>
          <cell r="H148"/>
        </row>
        <row r="149">
          <cell r="B149" t="str">
            <v>THEILINGER Automation und Papiertechnik GmbH</v>
          </cell>
          <cell r="C149" t="str">
            <v>Neumeyerstr. 17</v>
          </cell>
          <cell r="D149"/>
          <cell r="E149" t="str">
            <v>Nűrnberg</v>
          </cell>
          <cell r="F149" t="str">
            <v>D-90411</v>
          </cell>
          <cell r="G149"/>
          <cell r="H149" t="str">
            <v>DE 253324908</v>
          </cell>
        </row>
        <row r="150">
          <cell r="B150" t="str">
            <v>TMS Techni-Métal Systémes</v>
          </cell>
          <cell r="C150" t="str">
            <v>Parc Rhône Vallée IleChambenier SUD</v>
          </cell>
          <cell r="D150"/>
          <cell r="E150" t="str">
            <v>Le Pouzin</v>
          </cell>
          <cell r="F150" t="str">
            <v>FR-07250</v>
          </cell>
          <cell r="G150"/>
          <cell r="H150" t="str">
            <v>FR30789711538</v>
          </cell>
        </row>
        <row r="151">
          <cell r="B151" t="str">
            <v xml:space="preserve">TOMAS holding, a.s.                               </v>
          </cell>
          <cell r="C151" t="str">
            <v xml:space="preserve">Dražovice 91             </v>
          </cell>
          <cell r="D151" t="str">
            <v/>
          </cell>
          <cell r="E151" t="str">
            <v>Rousínov u Vyškova</v>
          </cell>
          <cell r="F151" t="str">
            <v>68301</v>
          </cell>
          <cell r="G151" t="str">
            <v>26947765</v>
          </cell>
          <cell r="H151" t="str">
            <v xml:space="preserve">CZ26947765     </v>
          </cell>
        </row>
        <row r="152">
          <cell r="B152" t="str">
            <v>TRANSNORM SYSTEM GmbH</v>
          </cell>
          <cell r="C152" t="str">
            <v>Förster Straße 2</v>
          </cell>
          <cell r="D152"/>
          <cell r="E152" t="str">
            <v>Harsum</v>
          </cell>
          <cell r="F152">
            <v>31177</v>
          </cell>
          <cell r="G152" t="str">
            <v>HRB 210</v>
          </cell>
          <cell r="H152" t="str">
            <v>DE 1625 70 077</v>
          </cell>
        </row>
        <row r="153">
          <cell r="B153" t="str">
            <v xml:space="preserve">TREBA Bausysteme GmbH                             </v>
          </cell>
          <cell r="C153" t="str">
            <v xml:space="preserve">Am Falbenholzweg 36a     </v>
          </cell>
          <cell r="D153" t="str">
            <v/>
          </cell>
          <cell r="E153" t="str">
            <v xml:space="preserve">Schwabach                </v>
          </cell>
          <cell r="F153" t="str">
            <v>91126</v>
          </cell>
          <cell r="G153" t="str">
            <v/>
          </cell>
          <cell r="H153" t="str">
            <v xml:space="preserve">DE133541135    </v>
          </cell>
        </row>
        <row r="154">
          <cell r="B154" t="str">
            <v>ULMATEC GmbH</v>
          </cell>
          <cell r="C154" t="str">
            <v>Weißinger Straße 15</v>
          </cell>
          <cell r="D154"/>
          <cell r="E154" t="str">
            <v xml:space="preserve">Elchingen </v>
          </cell>
          <cell r="F154">
            <v>89275</v>
          </cell>
          <cell r="G154" t="str">
            <v>HRB 772796</v>
          </cell>
          <cell r="H154" t="str">
            <v>DE262470447</v>
          </cell>
        </row>
        <row r="155">
          <cell r="B155" t="str">
            <v>Valeriy Kutsenkayer</v>
          </cell>
          <cell r="C155" t="str">
            <v>Chaloupeckého náměstí 211/1</v>
          </cell>
          <cell r="D155" t="str">
            <v/>
          </cell>
          <cell r="E155" t="str">
            <v>Brno 2</v>
          </cell>
          <cell r="F155" t="str">
            <v>60200</v>
          </cell>
          <cell r="G155" t="str">
            <v>29254795</v>
          </cell>
          <cell r="H155" t="str">
            <v/>
          </cell>
        </row>
        <row r="156">
          <cell r="B156" t="str">
            <v>Vasyl Ryashko</v>
          </cell>
          <cell r="C156" t="str">
            <v>Oblá 419</v>
          </cell>
          <cell r="D156" t="str">
            <v/>
          </cell>
          <cell r="E156" t="str">
            <v>Brno 34</v>
          </cell>
          <cell r="F156" t="str">
            <v>63400</v>
          </cell>
          <cell r="G156" t="str">
            <v>28341261</v>
          </cell>
          <cell r="H156"/>
        </row>
        <row r="157">
          <cell r="B157" t="str">
            <v>VAUCHE S.A.</v>
          </cell>
          <cell r="C157" t="str">
            <v>17-19, Boulevard Gambetta</v>
          </cell>
          <cell r="D157"/>
          <cell r="E157" t="str">
            <v>SEDAN</v>
          </cell>
          <cell r="F157" t="str">
            <v>08200</v>
          </cell>
          <cell r="G157"/>
          <cell r="H157" t="str">
            <v>FR94685880205</v>
          </cell>
        </row>
        <row r="158">
          <cell r="B158" t="str">
            <v>VF, a.s.</v>
          </cell>
          <cell r="C158" t="str">
            <v>Svitavská 588</v>
          </cell>
          <cell r="D158"/>
          <cell r="E158" t="str">
            <v>Černá Hora</v>
          </cell>
          <cell r="F158">
            <v>67921</v>
          </cell>
          <cell r="G158">
            <v>25532219</v>
          </cell>
          <cell r="H158"/>
        </row>
        <row r="159">
          <cell r="B159" t="str">
            <v>Vojenský technický ústav, s.p.</v>
          </cell>
          <cell r="C159" t="str">
            <v>Víta Nejedlého 691</v>
          </cell>
          <cell r="D159"/>
          <cell r="E159" t="str">
            <v>Vyškov</v>
          </cell>
          <cell r="F159" t="str">
            <v>682 01</v>
          </cell>
          <cell r="G159">
            <v>24272523</v>
          </cell>
          <cell r="H159" t="str">
            <v>CZ29202825</v>
          </cell>
        </row>
        <row r="160">
          <cell r="B160" t="str">
            <v>VS-top, s.r.o.</v>
          </cell>
          <cell r="C160" t="str">
            <v>Družstevní 369</v>
          </cell>
          <cell r="D160" t="str">
            <v/>
          </cell>
          <cell r="E160" t="str">
            <v>Želešice</v>
          </cell>
          <cell r="F160" t="str">
            <v>66443</v>
          </cell>
          <cell r="G160" t="str">
            <v>29202825</v>
          </cell>
          <cell r="H160" t="str">
            <v>CZ29202825</v>
          </cell>
        </row>
        <row r="161">
          <cell r="B161" t="str">
            <v>WEBOMATIC Maschinenfabrik GmbH</v>
          </cell>
          <cell r="C161" t="str">
            <v>Hansastrasse 119</v>
          </cell>
          <cell r="D161"/>
          <cell r="E161" t="str">
            <v>Bochum</v>
          </cell>
          <cell r="F161" t="str">
            <v>D-44866</v>
          </cell>
          <cell r="G161"/>
          <cell r="H161" t="str">
            <v>DE811207474</v>
          </cell>
        </row>
        <row r="162">
          <cell r="B162" t="str">
            <v>WERSAG Wertstoffe Sachsen GmbH &amp; Co. KG</v>
          </cell>
          <cell r="C162" t="str">
            <v>Steyermühle 5</v>
          </cell>
          <cell r="D162" t="str">
            <v/>
          </cell>
          <cell r="E162" t="str">
            <v>Großschirma/OT Siebenlehn</v>
          </cell>
          <cell r="F162" t="str">
            <v>D-09603</v>
          </cell>
          <cell r="G162" t="str">
            <v>HRA 6031</v>
          </cell>
          <cell r="H162" t="str">
            <v>DE254805967</v>
          </cell>
        </row>
        <row r="163">
          <cell r="B163" t="str">
            <v>Willy A. Bachofen AG Maschinenfabrik</v>
          </cell>
          <cell r="C163" t="str">
            <v>Junkermattstrasse 11</v>
          </cell>
          <cell r="D163"/>
          <cell r="E163" t="str">
            <v xml:space="preserve">Muttenz 1 </v>
          </cell>
          <cell r="F163" t="str">
            <v>CH-4132</v>
          </cell>
          <cell r="G163"/>
          <cell r="H163"/>
        </row>
        <row r="164">
          <cell r="B164" t="str">
            <v>Základní škola Mokrá, okres Brno-venkov</v>
          </cell>
          <cell r="C164" t="str">
            <v xml:space="preserve"> 352</v>
          </cell>
          <cell r="D164" t="str">
            <v/>
          </cell>
          <cell r="E164" t="str">
            <v>Mokrá</v>
          </cell>
          <cell r="F164" t="str">
            <v>66404</v>
          </cell>
          <cell r="G164" t="str">
            <v>49458876</v>
          </cell>
          <cell r="H164"/>
        </row>
        <row r="165">
          <cell r="B165" t="str">
            <v xml:space="preserve">ZAKOVO s.r.o.*                                    </v>
          </cell>
          <cell r="C165" t="str">
            <v xml:space="preserve">Velatice 165             </v>
          </cell>
          <cell r="D165" t="str">
            <v/>
          </cell>
          <cell r="E165" t="str">
            <v>Tvarožná</v>
          </cell>
          <cell r="F165" t="str">
            <v>66405</v>
          </cell>
          <cell r="G165" t="str">
            <v>26236664</v>
          </cell>
          <cell r="H165" t="str">
            <v xml:space="preserve">CZ26236664     </v>
          </cell>
        </row>
        <row r="166">
          <cell r="B166" t="str">
            <v>ZKL Brno, a. s.</v>
          </cell>
          <cell r="C166" t="str">
            <v>Trnkova 2969/123</v>
          </cell>
          <cell r="D166"/>
          <cell r="E166" t="str">
            <v>Brno - Líšeň</v>
          </cell>
          <cell r="F166">
            <v>63200</v>
          </cell>
          <cell r="G166">
            <v>25507851</v>
          </cell>
          <cell r="H166"/>
        </row>
        <row r="167">
          <cell r="B167" t="str">
            <v>ZV Nástroje s.r.o.</v>
          </cell>
          <cell r="C167" t="str">
            <v>Jesenice 2094</v>
          </cell>
          <cell r="D167"/>
          <cell r="E167" t="str">
            <v>Vsetín</v>
          </cell>
          <cell r="F167">
            <v>75501</v>
          </cell>
          <cell r="G167">
            <v>28005678</v>
          </cell>
          <cell r="H167" t="str">
            <v>CZ28005678</v>
          </cell>
        </row>
      </sheetData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48AC-B634-4F34-8E3E-8E1973A6F361}">
  <sheetPr>
    <tabColor rgb="FFFF0000"/>
  </sheetPr>
  <dimension ref="A1:I32"/>
  <sheetViews>
    <sheetView zoomScaleNormal="100" zoomScaleSheetLayoutView="85" workbookViewId="0">
      <selection activeCell="A5" sqref="A5:G5"/>
    </sheetView>
  </sheetViews>
  <sheetFormatPr defaultRowHeight="14.25"/>
  <cols>
    <col min="1" max="1" width="6.375" customWidth="1"/>
    <col min="2" max="2" width="5.5" customWidth="1"/>
    <col min="3" max="3" width="37.75" customWidth="1"/>
    <col min="6" max="6" width="26.5" customWidth="1"/>
    <col min="7" max="7" width="19.375" customWidth="1"/>
    <col min="259" max="259" width="37.75" customWidth="1"/>
    <col min="262" max="262" width="30" customWidth="1"/>
    <col min="263" max="263" width="17.25" customWidth="1"/>
    <col min="515" max="515" width="37.75" customWidth="1"/>
    <col min="518" max="518" width="30" customWidth="1"/>
    <col min="519" max="519" width="17.25" customWidth="1"/>
    <col min="771" max="771" width="37.75" customWidth="1"/>
    <col min="774" max="774" width="30" customWidth="1"/>
    <col min="775" max="775" width="17.25" customWidth="1"/>
    <col min="1027" max="1027" width="37.75" customWidth="1"/>
    <col min="1030" max="1030" width="30" customWidth="1"/>
    <col min="1031" max="1031" width="17.25" customWidth="1"/>
    <col min="1283" max="1283" width="37.75" customWidth="1"/>
    <col min="1286" max="1286" width="30" customWidth="1"/>
    <col min="1287" max="1287" width="17.25" customWidth="1"/>
    <col min="1539" max="1539" width="37.75" customWidth="1"/>
    <col min="1542" max="1542" width="30" customWidth="1"/>
    <col min="1543" max="1543" width="17.25" customWidth="1"/>
    <col min="1795" max="1795" width="37.75" customWidth="1"/>
    <col min="1798" max="1798" width="30" customWidth="1"/>
    <col min="1799" max="1799" width="17.25" customWidth="1"/>
    <col min="2051" max="2051" width="37.75" customWidth="1"/>
    <col min="2054" max="2054" width="30" customWidth="1"/>
    <col min="2055" max="2055" width="17.25" customWidth="1"/>
    <col min="2307" max="2307" width="37.75" customWidth="1"/>
    <col min="2310" max="2310" width="30" customWidth="1"/>
    <col min="2311" max="2311" width="17.25" customWidth="1"/>
    <col min="2563" max="2563" width="37.75" customWidth="1"/>
    <col min="2566" max="2566" width="30" customWidth="1"/>
    <col min="2567" max="2567" width="17.25" customWidth="1"/>
    <col min="2819" max="2819" width="37.75" customWidth="1"/>
    <col min="2822" max="2822" width="30" customWidth="1"/>
    <col min="2823" max="2823" width="17.25" customWidth="1"/>
    <col min="3075" max="3075" width="37.75" customWidth="1"/>
    <col min="3078" max="3078" width="30" customWidth="1"/>
    <col min="3079" max="3079" width="17.25" customWidth="1"/>
    <col min="3331" max="3331" width="37.75" customWidth="1"/>
    <col min="3334" max="3334" width="30" customWidth="1"/>
    <col min="3335" max="3335" width="17.25" customWidth="1"/>
    <col min="3587" max="3587" width="37.75" customWidth="1"/>
    <col min="3590" max="3590" width="30" customWidth="1"/>
    <col min="3591" max="3591" width="17.25" customWidth="1"/>
    <col min="3843" max="3843" width="37.75" customWidth="1"/>
    <col min="3846" max="3846" width="30" customWidth="1"/>
    <col min="3847" max="3847" width="17.25" customWidth="1"/>
    <col min="4099" max="4099" width="37.75" customWidth="1"/>
    <col min="4102" max="4102" width="30" customWidth="1"/>
    <col min="4103" max="4103" width="17.25" customWidth="1"/>
    <col min="4355" max="4355" width="37.75" customWidth="1"/>
    <col min="4358" max="4358" width="30" customWidth="1"/>
    <col min="4359" max="4359" width="17.25" customWidth="1"/>
    <col min="4611" max="4611" width="37.75" customWidth="1"/>
    <col min="4614" max="4614" width="30" customWidth="1"/>
    <col min="4615" max="4615" width="17.25" customWidth="1"/>
    <col min="4867" max="4867" width="37.75" customWidth="1"/>
    <col min="4870" max="4870" width="30" customWidth="1"/>
    <col min="4871" max="4871" width="17.25" customWidth="1"/>
    <col min="5123" max="5123" width="37.75" customWidth="1"/>
    <col min="5126" max="5126" width="30" customWidth="1"/>
    <col min="5127" max="5127" width="17.25" customWidth="1"/>
    <col min="5379" max="5379" width="37.75" customWidth="1"/>
    <col min="5382" max="5382" width="30" customWidth="1"/>
    <col min="5383" max="5383" width="17.25" customWidth="1"/>
    <col min="5635" max="5635" width="37.75" customWidth="1"/>
    <col min="5638" max="5638" width="30" customWidth="1"/>
    <col min="5639" max="5639" width="17.25" customWidth="1"/>
    <col min="5891" max="5891" width="37.75" customWidth="1"/>
    <col min="5894" max="5894" width="30" customWidth="1"/>
    <col min="5895" max="5895" width="17.25" customWidth="1"/>
    <col min="6147" max="6147" width="37.75" customWidth="1"/>
    <col min="6150" max="6150" width="30" customWidth="1"/>
    <col min="6151" max="6151" width="17.25" customWidth="1"/>
    <col min="6403" max="6403" width="37.75" customWidth="1"/>
    <col min="6406" max="6406" width="30" customWidth="1"/>
    <col min="6407" max="6407" width="17.25" customWidth="1"/>
    <col min="6659" max="6659" width="37.75" customWidth="1"/>
    <col min="6662" max="6662" width="30" customWidth="1"/>
    <col min="6663" max="6663" width="17.25" customWidth="1"/>
    <col min="6915" max="6915" width="37.75" customWidth="1"/>
    <col min="6918" max="6918" width="30" customWidth="1"/>
    <col min="6919" max="6919" width="17.25" customWidth="1"/>
    <col min="7171" max="7171" width="37.75" customWidth="1"/>
    <col min="7174" max="7174" width="30" customWidth="1"/>
    <col min="7175" max="7175" width="17.25" customWidth="1"/>
    <col min="7427" max="7427" width="37.75" customWidth="1"/>
    <col min="7430" max="7430" width="30" customWidth="1"/>
    <col min="7431" max="7431" width="17.25" customWidth="1"/>
    <col min="7683" max="7683" width="37.75" customWidth="1"/>
    <col min="7686" max="7686" width="30" customWidth="1"/>
    <col min="7687" max="7687" width="17.25" customWidth="1"/>
    <col min="7939" max="7939" width="37.75" customWidth="1"/>
    <col min="7942" max="7942" width="30" customWidth="1"/>
    <col min="7943" max="7943" width="17.25" customWidth="1"/>
    <col min="8195" max="8195" width="37.75" customWidth="1"/>
    <col min="8198" max="8198" width="30" customWidth="1"/>
    <col min="8199" max="8199" width="17.25" customWidth="1"/>
    <col min="8451" max="8451" width="37.75" customWidth="1"/>
    <col min="8454" max="8454" width="30" customWidth="1"/>
    <col min="8455" max="8455" width="17.25" customWidth="1"/>
    <col min="8707" max="8707" width="37.75" customWidth="1"/>
    <col min="8710" max="8710" width="30" customWidth="1"/>
    <col min="8711" max="8711" width="17.25" customWidth="1"/>
    <col min="8963" max="8963" width="37.75" customWidth="1"/>
    <col min="8966" max="8966" width="30" customWidth="1"/>
    <col min="8967" max="8967" width="17.25" customWidth="1"/>
    <col min="9219" max="9219" width="37.75" customWidth="1"/>
    <col min="9222" max="9222" width="30" customWidth="1"/>
    <col min="9223" max="9223" width="17.25" customWidth="1"/>
    <col min="9475" max="9475" width="37.75" customWidth="1"/>
    <col min="9478" max="9478" width="30" customWidth="1"/>
    <col min="9479" max="9479" width="17.25" customWidth="1"/>
    <col min="9731" max="9731" width="37.75" customWidth="1"/>
    <col min="9734" max="9734" width="30" customWidth="1"/>
    <col min="9735" max="9735" width="17.25" customWidth="1"/>
    <col min="9987" max="9987" width="37.75" customWidth="1"/>
    <col min="9990" max="9990" width="30" customWidth="1"/>
    <col min="9991" max="9991" width="17.25" customWidth="1"/>
    <col min="10243" max="10243" width="37.75" customWidth="1"/>
    <col min="10246" max="10246" width="30" customWidth="1"/>
    <col min="10247" max="10247" width="17.25" customWidth="1"/>
    <col min="10499" max="10499" width="37.75" customWidth="1"/>
    <col min="10502" max="10502" width="30" customWidth="1"/>
    <col min="10503" max="10503" width="17.25" customWidth="1"/>
    <col min="10755" max="10755" width="37.75" customWidth="1"/>
    <col min="10758" max="10758" width="30" customWidth="1"/>
    <col min="10759" max="10759" width="17.25" customWidth="1"/>
    <col min="11011" max="11011" width="37.75" customWidth="1"/>
    <col min="11014" max="11014" width="30" customWidth="1"/>
    <col min="11015" max="11015" width="17.25" customWidth="1"/>
    <col min="11267" max="11267" width="37.75" customWidth="1"/>
    <col min="11270" max="11270" width="30" customWidth="1"/>
    <col min="11271" max="11271" width="17.25" customWidth="1"/>
    <col min="11523" max="11523" width="37.75" customWidth="1"/>
    <col min="11526" max="11526" width="30" customWidth="1"/>
    <col min="11527" max="11527" width="17.25" customWidth="1"/>
    <col min="11779" max="11779" width="37.75" customWidth="1"/>
    <col min="11782" max="11782" width="30" customWidth="1"/>
    <col min="11783" max="11783" width="17.25" customWidth="1"/>
    <col min="12035" max="12035" width="37.75" customWidth="1"/>
    <col min="12038" max="12038" width="30" customWidth="1"/>
    <col min="12039" max="12039" width="17.25" customWidth="1"/>
    <col min="12291" max="12291" width="37.75" customWidth="1"/>
    <col min="12294" max="12294" width="30" customWidth="1"/>
    <col min="12295" max="12295" width="17.25" customWidth="1"/>
    <col min="12547" max="12547" width="37.75" customWidth="1"/>
    <col min="12550" max="12550" width="30" customWidth="1"/>
    <col min="12551" max="12551" width="17.25" customWidth="1"/>
    <col min="12803" max="12803" width="37.75" customWidth="1"/>
    <col min="12806" max="12806" width="30" customWidth="1"/>
    <col min="12807" max="12807" width="17.25" customWidth="1"/>
    <col min="13059" max="13059" width="37.75" customWidth="1"/>
    <col min="13062" max="13062" width="30" customWidth="1"/>
    <col min="13063" max="13063" width="17.25" customWidth="1"/>
    <col min="13315" max="13315" width="37.75" customWidth="1"/>
    <col min="13318" max="13318" width="30" customWidth="1"/>
    <col min="13319" max="13319" width="17.25" customWidth="1"/>
    <col min="13571" max="13571" width="37.75" customWidth="1"/>
    <col min="13574" max="13574" width="30" customWidth="1"/>
    <col min="13575" max="13575" width="17.25" customWidth="1"/>
    <col min="13827" max="13827" width="37.75" customWidth="1"/>
    <col min="13830" max="13830" width="30" customWidth="1"/>
    <col min="13831" max="13831" width="17.25" customWidth="1"/>
    <col min="14083" max="14083" width="37.75" customWidth="1"/>
    <col min="14086" max="14086" width="30" customWidth="1"/>
    <col min="14087" max="14087" width="17.25" customWidth="1"/>
    <col min="14339" max="14339" width="37.75" customWidth="1"/>
    <col min="14342" max="14342" width="30" customWidth="1"/>
    <col min="14343" max="14343" width="17.25" customWidth="1"/>
    <col min="14595" max="14595" width="37.75" customWidth="1"/>
    <col min="14598" max="14598" width="30" customWidth="1"/>
    <col min="14599" max="14599" width="17.25" customWidth="1"/>
    <col min="14851" max="14851" width="37.75" customWidth="1"/>
    <col min="14854" max="14854" width="30" customWidth="1"/>
    <col min="14855" max="14855" width="17.25" customWidth="1"/>
    <col min="15107" max="15107" width="37.75" customWidth="1"/>
    <col min="15110" max="15110" width="30" customWidth="1"/>
    <col min="15111" max="15111" width="17.25" customWidth="1"/>
    <col min="15363" max="15363" width="37.75" customWidth="1"/>
    <col min="15366" max="15366" width="30" customWidth="1"/>
    <col min="15367" max="15367" width="17.25" customWidth="1"/>
    <col min="15619" max="15619" width="37.75" customWidth="1"/>
    <col min="15622" max="15622" width="30" customWidth="1"/>
    <col min="15623" max="15623" width="17.25" customWidth="1"/>
    <col min="15875" max="15875" width="37.75" customWidth="1"/>
    <col min="15878" max="15878" width="30" customWidth="1"/>
    <col min="15879" max="15879" width="17.25" customWidth="1"/>
    <col min="16131" max="16131" width="37.75" customWidth="1"/>
    <col min="16134" max="16134" width="30" customWidth="1"/>
    <col min="16135" max="16135" width="17.25" customWidth="1"/>
  </cols>
  <sheetData>
    <row r="1" spans="1:9">
      <c r="A1" s="213"/>
      <c r="B1" s="214"/>
      <c r="C1" s="214"/>
      <c r="D1" s="214"/>
      <c r="E1" s="214"/>
      <c r="F1" s="214"/>
      <c r="G1" s="215"/>
    </row>
    <row r="2" spans="1:9" ht="15.6" customHeight="1">
      <c r="A2" s="201" t="s">
        <v>139</v>
      </c>
      <c r="B2" s="202"/>
      <c r="C2" s="202"/>
      <c r="D2" s="202"/>
      <c r="E2" s="202"/>
      <c r="F2" s="202"/>
      <c r="G2" s="203"/>
      <c r="H2" s="38"/>
      <c r="I2" s="38"/>
    </row>
    <row r="3" spans="1:9" ht="43.5" customHeight="1">
      <c r="A3" s="204" t="s">
        <v>140</v>
      </c>
      <c r="B3" s="205"/>
      <c r="C3" s="205"/>
      <c r="D3" s="205"/>
      <c r="E3" s="205"/>
      <c r="F3" s="205"/>
      <c r="G3" s="206"/>
      <c r="H3" s="38"/>
      <c r="I3" s="38"/>
    </row>
    <row r="4" spans="1:9" ht="15.95" customHeight="1">
      <c r="A4" s="207" t="s">
        <v>137</v>
      </c>
      <c r="B4" s="208"/>
      <c r="C4" s="208"/>
      <c r="D4" s="208"/>
      <c r="E4" s="208"/>
      <c r="F4" s="208"/>
      <c r="G4" s="209"/>
      <c r="H4" s="38"/>
      <c r="I4" s="38"/>
    </row>
    <row r="5" spans="1:9" ht="44.45" customHeight="1">
      <c r="A5" s="210" t="s">
        <v>154</v>
      </c>
      <c r="B5" s="211"/>
      <c r="C5" s="211"/>
      <c r="D5" s="211"/>
      <c r="E5" s="211"/>
      <c r="F5" s="211"/>
      <c r="G5" s="212"/>
      <c r="H5" s="38"/>
      <c r="I5" s="38"/>
    </row>
    <row r="6" spans="1:9" ht="23.1" customHeight="1" thickBot="1">
      <c r="A6" s="154"/>
      <c r="B6" s="155"/>
      <c r="C6" s="155"/>
      <c r="D6" s="155"/>
      <c r="E6" s="155"/>
      <c r="F6" s="155"/>
      <c r="G6" s="156"/>
      <c r="H6" s="38"/>
      <c r="I6" s="38"/>
    </row>
    <row r="7" spans="1:9">
      <c r="A7" s="81"/>
      <c r="B7" s="82"/>
      <c r="C7" s="83"/>
      <c r="D7" s="84"/>
      <c r="E7" s="84"/>
      <c r="F7" s="84"/>
      <c r="G7" s="85"/>
      <c r="H7" s="38"/>
      <c r="I7" s="38"/>
    </row>
    <row r="8" spans="1:9" ht="15" thickBot="1">
      <c r="A8" s="190" t="s">
        <v>0</v>
      </c>
      <c r="B8" s="191"/>
      <c r="C8" s="145" t="s">
        <v>1</v>
      </c>
      <c r="D8" s="146" t="s">
        <v>2</v>
      </c>
      <c r="E8" s="146" t="s">
        <v>3</v>
      </c>
      <c r="F8" s="145" t="s">
        <v>125</v>
      </c>
      <c r="G8" s="86" t="s">
        <v>126</v>
      </c>
      <c r="H8" s="38"/>
      <c r="I8" s="38"/>
    </row>
    <row r="9" spans="1:9" ht="15" thickBot="1">
      <c r="A9" s="157" t="s">
        <v>4</v>
      </c>
      <c r="B9" s="158"/>
      <c r="C9" s="142" t="s">
        <v>5</v>
      </c>
      <c r="D9" s="143" t="s">
        <v>6</v>
      </c>
      <c r="E9" s="144">
        <v>1</v>
      </c>
      <c r="F9" s="72">
        <f>PS.01!H150</f>
        <v>0</v>
      </c>
      <c r="G9" s="73">
        <f>F9*E9</f>
        <v>0</v>
      </c>
      <c r="H9" s="38"/>
      <c r="I9" s="38"/>
    </row>
    <row r="10" spans="1:9" ht="15" thickBot="1">
      <c r="A10" s="157" t="s">
        <v>7</v>
      </c>
      <c r="B10" s="158"/>
      <c r="C10" s="142" t="s">
        <v>8</v>
      </c>
      <c r="D10" s="143" t="s">
        <v>6</v>
      </c>
      <c r="E10" s="144">
        <v>1</v>
      </c>
      <c r="F10" s="72">
        <f>PS.02!H22</f>
        <v>0</v>
      </c>
      <c r="G10" s="74">
        <f>E10*F10</f>
        <v>0</v>
      </c>
      <c r="H10" s="38"/>
      <c r="I10" s="38"/>
    </row>
    <row r="11" spans="1:9" ht="15" thickBot="1">
      <c r="A11" s="75"/>
      <c r="B11" s="147"/>
      <c r="C11" s="148"/>
      <c r="D11" s="149"/>
      <c r="E11" s="150"/>
      <c r="F11" s="150"/>
      <c r="G11" s="76"/>
      <c r="H11" s="38"/>
      <c r="I11" s="38"/>
    </row>
    <row r="12" spans="1:9" ht="15" thickBot="1">
      <c r="A12" s="77"/>
      <c r="B12" s="148"/>
      <c r="C12" s="151"/>
      <c r="D12" s="180" t="s">
        <v>127</v>
      </c>
      <c r="E12" s="181"/>
      <c r="F12" s="182"/>
      <c r="G12" s="78">
        <f>SUM(G9+G10)</f>
        <v>0</v>
      </c>
      <c r="H12" s="38"/>
      <c r="I12" s="38"/>
    </row>
    <row r="13" spans="1:9" ht="15" thickBot="1">
      <c r="A13" s="77"/>
      <c r="B13" s="148"/>
      <c r="C13" s="151"/>
      <c r="D13" s="180" t="s">
        <v>9</v>
      </c>
      <c r="E13" s="181"/>
      <c r="F13" s="182"/>
      <c r="G13" s="78">
        <f>0.21*$G$12</f>
        <v>0</v>
      </c>
      <c r="H13" s="38"/>
      <c r="I13" s="38"/>
    </row>
    <row r="14" spans="1:9" ht="15" thickBot="1">
      <c r="A14" s="79"/>
      <c r="B14" s="80"/>
      <c r="C14" s="80"/>
      <c r="D14" s="180" t="s">
        <v>10</v>
      </c>
      <c r="E14" s="181"/>
      <c r="F14" s="182"/>
      <c r="G14" s="78">
        <f>G13+G12</f>
        <v>0</v>
      </c>
      <c r="H14" s="38"/>
      <c r="I14" s="38"/>
    </row>
    <row r="15" spans="1:9">
      <c r="A15" s="38"/>
      <c r="B15" s="38"/>
      <c r="C15" s="38"/>
      <c r="D15" s="38"/>
      <c r="E15" s="38"/>
      <c r="F15" s="38"/>
      <c r="G15" s="38"/>
      <c r="H15" s="38"/>
      <c r="I15" s="38"/>
    </row>
    <row r="16" spans="1:9">
      <c r="A16" s="192" t="s">
        <v>144</v>
      </c>
      <c r="B16" s="193"/>
      <c r="C16" s="193"/>
      <c r="D16" s="193"/>
      <c r="E16" s="193"/>
      <c r="F16" s="193"/>
      <c r="G16" s="194"/>
      <c r="H16" s="38"/>
      <c r="I16" s="38"/>
    </row>
    <row r="17" spans="1:9">
      <c r="A17" s="195"/>
      <c r="B17" s="196"/>
      <c r="C17" s="196"/>
      <c r="D17" s="196"/>
      <c r="E17" s="196"/>
      <c r="F17" s="196"/>
      <c r="G17" s="197"/>
      <c r="H17" s="38"/>
      <c r="I17" s="38"/>
    </row>
    <row r="18" spans="1:9">
      <c r="A18" s="195"/>
      <c r="B18" s="196"/>
      <c r="C18" s="196"/>
      <c r="D18" s="196"/>
      <c r="E18" s="196"/>
      <c r="F18" s="196"/>
      <c r="G18" s="197"/>
      <c r="H18" s="38"/>
      <c r="I18" s="38"/>
    </row>
    <row r="19" spans="1:9">
      <c r="A19" s="195"/>
      <c r="B19" s="196"/>
      <c r="C19" s="196"/>
      <c r="D19" s="196"/>
      <c r="E19" s="196"/>
      <c r="F19" s="196"/>
      <c r="G19" s="197"/>
      <c r="H19" s="38"/>
      <c r="I19" s="38"/>
    </row>
    <row r="20" spans="1:9">
      <c r="A20" s="198"/>
      <c r="B20" s="199"/>
      <c r="C20" s="199"/>
      <c r="D20" s="199"/>
      <c r="E20" s="199"/>
      <c r="F20" s="199"/>
      <c r="G20" s="200"/>
      <c r="H20" s="38"/>
      <c r="I20" s="38"/>
    </row>
    <row r="21" spans="1:9" ht="15" thickBot="1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" customHeight="1">
      <c r="A22" s="183" t="s">
        <v>138</v>
      </c>
      <c r="B22" s="184"/>
      <c r="C22" s="168" t="s">
        <v>151</v>
      </c>
      <c r="D22" s="169"/>
      <c r="E22" s="169"/>
      <c r="F22" s="170"/>
      <c r="G22" s="38"/>
      <c r="H22" s="38"/>
      <c r="I22" s="38"/>
    </row>
    <row r="23" spans="1:9">
      <c r="A23" s="185"/>
      <c r="B23" s="186"/>
      <c r="C23" s="162"/>
      <c r="D23" s="163"/>
      <c r="E23" s="163"/>
      <c r="F23" s="164"/>
      <c r="G23" s="38"/>
      <c r="H23" s="38"/>
      <c r="I23" s="38"/>
    </row>
    <row r="24" spans="1:9">
      <c r="A24" s="185"/>
      <c r="B24" s="186"/>
      <c r="C24" s="171"/>
      <c r="D24" s="172"/>
      <c r="E24" s="172"/>
      <c r="F24" s="173"/>
      <c r="G24" s="38"/>
      <c r="H24" s="38"/>
      <c r="I24" s="38"/>
    </row>
    <row r="25" spans="1:9">
      <c r="A25" s="187" t="s">
        <v>136</v>
      </c>
      <c r="B25" s="175"/>
      <c r="C25" s="138" t="s">
        <v>150</v>
      </c>
      <c r="D25" s="140"/>
      <c r="E25" s="140"/>
      <c r="F25" s="141"/>
      <c r="G25" s="38"/>
      <c r="H25" s="38"/>
      <c r="I25" s="38"/>
    </row>
    <row r="26" spans="1:9">
      <c r="A26" s="188"/>
      <c r="B26" s="189"/>
      <c r="C26" s="139" t="s">
        <v>150</v>
      </c>
      <c r="D26" s="133"/>
      <c r="E26" s="133"/>
      <c r="F26" s="134"/>
      <c r="G26" s="38"/>
      <c r="H26" s="38"/>
      <c r="I26" s="38"/>
    </row>
    <row r="27" spans="1:9">
      <c r="A27" s="174" t="s">
        <v>11</v>
      </c>
      <c r="B27" s="175"/>
      <c r="C27" s="137" t="s">
        <v>150</v>
      </c>
      <c r="D27" s="135"/>
      <c r="E27" s="135"/>
      <c r="F27" s="136"/>
      <c r="G27" s="38"/>
      <c r="H27" s="38"/>
      <c r="I27" s="38"/>
    </row>
    <row r="28" spans="1:9" ht="15" customHeight="1">
      <c r="A28" s="176" t="s">
        <v>12</v>
      </c>
      <c r="B28" s="177"/>
      <c r="C28" s="159" t="s">
        <v>150</v>
      </c>
      <c r="D28" s="160"/>
      <c r="E28" s="160"/>
      <c r="F28" s="161"/>
      <c r="G28" s="38"/>
      <c r="H28" s="38"/>
      <c r="I28" s="38"/>
    </row>
    <row r="29" spans="1:9">
      <c r="A29" s="176"/>
      <c r="B29" s="177"/>
      <c r="C29" s="162"/>
      <c r="D29" s="163"/>
      <c r="E29" s="163"/>
      <c r="F29" s="164"/>
      <c r="G29" s="38"/>
      <c r="H29" s="38"/>
      <c r="I29" s="38"/>
    </row>
    <row r="30" spans="1:9">
      <c r="A30" s="176"/>
      <c r="B30" s="177"/>
      <c r="C30" s="162"/>
      <c r="D30" s="163"/>
      <c r="E30" s="163"/>
      <c r="F30" s="164"/>
      <c r="G30" s="38"/>
      <c r="H30" s="38"/>
      <c r="I30" s="38"/>
    </row>
    <row r="31" spans="1:9" ht="15" thickBot="1">
      <c r="A31" s="178"/>
      <c r="B31" s="179"/>
      <c r="C31" s="165"/>
      <c r="D31" s="166"/>
      <c r="E31" s="166"/>
      <c r="F31" s="167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</sheetData>
  <mergeCells count="19">
    <mergeCell ref="A2:G2"/>
    <mergeCell ref="A3:G3"/>
    <mergeCell ref="A4:G4"/>
    <mergeCell ref="A5:G5"/>
    <mergeCell ref="A1:G1"/>
    <mergeCell ref="A6:G6"/>
    <mergeCell ref="A9:B9"/>
    <mergeCell ref="A10:B10"/>
    <mergeCell ref="C28:F31"/>
    <mergeCell ref="C22:F24"/>
    <mergeCell ref="A27:B27"/>
    <mergeCell ref="A28:B31"/>
    <mergeCell ref="D12:F12"/>
    <mergeCell ref="D13:F13"/>
    <mergeCell ref="D14:F14"/>
    <mergeCell ref="A22:B24"/>
    <mergeCell ref="A25:B26"/>
    <mergeCell ref="A8:B8"/>
    <mergeCell ref="A16:G20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5517-0366-427D-AEEF-583D76E546D9}">
  <sheetPr>
    <tabColor rgb="FFFF0000"/>
    <pageSetUpPr fitToPage="1"/>
  </sheetPr>
  <dimension ref="B1:H152"/>
  <sheetViews>
    <sheetView showGridLines="0" tabSelected="1" topLeftCell="A19" zoomScale="77" zoomScaleNormal="77" zoomScaleSheetLayoutView="100" workbookViewId="0">
      <selection activeCell="F19" sqref="F19"/>
    </sheetView>
  </sheetViews>
  <sheetFormatPr defaultRowHeight="14.25"/>
  <cols>
    <col min="1" max="1" width="3.25" customWidth="1"/>
    <col min="2" max="2" width="5.375" customWidth="1"/>
    <col min="3" max="3" width="5.625" customWidth="1"/>
    <col min="4" max="4" width="54.25" customWidth="1"/>
    <col min="5" max="5" width="7.125" bestFit="1" customWidth="1"/>
    <col min="6" max="6" width="6.75" customWidth="1"/>
    <col min="7" max="7" width="19.625" style="2" customWidth="1"/>
    <col min="8" max="8" width="17.75" style="3" customWidth="1"/>
    <col min="253" max="253" width="3.25" customWidth="1"/>
    <col min="254" max="254" width="5.375" customWidth="1"/>
    <col min="255" max="255" width="5.625" customWidth="1"/>
    <col min="256" max="256" width="61.625" customWidth="1"/>
    <col min="257" max="257" width="7.125" bestFit="1" customWidth="1"/>
    <col min="258" max="258" width="6.75" customWidth="1"/>
    <col min="259" max="259" width="16" customWidth="1"/>
    <col min="260" max="260" width="16.375" customWidth="1"/>
    <col min="265" max="265" width="50.75" customWidth="1"/>
    <col min="509" max="509" width="3.25" customWidth="1"/>
    <col min="510" max="510" width="5.375" customWidth="1"/>
    <col min="511" max="511" width="5.625" customWidth="1"/>
    <col min="512" max="512" width="61.625" customWidth="1"/>
    <col min="513" max="513" width="7.125" bestFit="1" customWidth="1"/>
    <col min="514" max="514" width="6.75" customWidth="1"/>
    <col min="515" max="515" width="16" customWidth="1"/>
    <col min="516" max="516" width="16.375" customWidth="1"/>
    <col min="521" max="521" width="50.75" customWidth="1"/>
    <col min="765" max="765" width="3.25" customWidth="1"/>
    <col min="766" max="766" width="5.375" customWidth="1"/>
    <col min="767" max="767" width="5.625" customWidth="1"/>
    <col min="768" max="768" width="61.625" customWidth="1"/>
    <col min="769" max="769" width="7.125" bestFit="1" customWidth="1"/>
    <col min="770" max="770" width="6.75" customWidth="1"/>
    <col min="771" max="771" width="16" customWidth="1"/>
    <col min="772" max="772" width="16.375" customWidth="1"/>
    <col min="777" max="777" width="50.75" customWidth="1"/>
    <col min="1021" max="1021" width="3.25" customWidth="1"/>
    <col min="1022" max="1022" width="5.375" customWidth="1"/>
    <col min="1023" max="1023" width="5.625" customWidth="1"/>
    <col min="1024" max="1024" width="61.625" customWidth="1"/>
    <col min="1025" max="1025" width="7.125" bestFit="1" customWidth="1"/>
    <col min="1026" max="1026" width="6.75" customWidth="1"/>
    <col min="1027" max="1027" width="16" customWidth="1"/>
    <col min="1028" max="1028" width="16.375" customWidth="1"/>
    <col min="1033" max="1033" width="50.75" customWidth="1"/>
    <col min="1277" max="1277" width="3.25" customWidth="1"/>
    <col min="1278" max="1278" width="5.375" customWidth="1"/>
    <col min="1279" max="1279" width="5.625" customWidth="1"/>
    <col min="1280" max="1280" width="61.625" customWidth="1"/>
    <col min="1281" max="1281" width="7.125" bestFit="1" customWidth="1"/>
    <col min="1282" max="1282" width="6.75" customWidth="1"/>
    <col min="1283" max="1283" width="16" customWidth="1"/>
    <col min="1284" max="1284" width="16.375" customWidth="1"/>
    <col min="1289" max="1289" width="50.75" customWidth="1"/>
    <col min="1533" max="1533" width="3.25" customWidth="1"/>
    <col min="1534" max="1534" width="5.375" customWidth="1"/>
    <col min="1535" max="1535" width="5.625" customWidth="1"/>
    <col min="1536" max="1536" width="61.625" customWidth="1"/>
    <col min="1537" max="1537" width="7.125" bestFit="1" customWidth="1"/>
    <col min="1538" max="1538" width="6.75" customWidth="1"/>
    <col min="1539" max="1539" width="16" customWidth="1"/>
    <col min="1540" max="1540" width="16.375" customWidth="1"/>
    <col min="1545" max="1545" width="50.75" customWidth="1"/>
    <col min="1789" max="1789" width="3.25" customWidth="1"/>
    <col min="1790" max="1790" width="5.375" customWidth="1"/>
    <col min="1791" max="1791" width="5.625" customWidth="1"/>
    <col min="1792" max="1792" width="61.625" customWidth="1"/>
    <col min="1793" max="1793" width="7.125" bestFit="1" customWidth="1"/>
    <col min="1794" max="1794" width="6.75" customWidth="1"/>
    <col min="1795" max="1795" width="16" customWidth="1"/>
    <col min="1796" max="1796" width="16.375" customWidth="1"/>
    <col min="1801" max="1801" width="50.75" customWidth="1"/>
    <col min="2045" max="2045" width="3.25" customWidth="1"/>
    <col min="2046" max="2046" width="5.375" customWidth="1"/>
    <col min="2047" max="2047" width="5.625" customWidth="1"/>
    <col min="2048" max="2048" width="61.625" customWidth="1"/>
    <col min="2049" max="2049" width="7.125" bestFit="1" customWidth="1"/>
    <col min="2050" max="2050" width="6.75" customWidth="1"/>
    <col min="2051" max="2051" width="16" customWidth="1"/>
    <col min="2052" max="2052" width="16.375" customWidth="1"/>
    <col min="2057" max="2057" width="50.75" customWidth="1"/>
    <col min="2301" max="2301" width="3.25" customWidth="1"/>
    <col min="2302" max="2302" width="5.375" customWidth="1"/>
    <col min="2303" max="2303" width="5.625" customWidth="1"/>
    <col min="2304" max="2304" width="61.625" customWidth="1"/>
    <col min="2305" max="2305" width="7.125" bestFit="1" customWidth="1"/>
    <col min="2306" max="2306" width="6.75" customWidth="1"/>
    <col min="2307" max="2307" width="16" customWidth="1"/>
    <col min="2308" max="2308" width="16.375" customWidth="1"/>
    <col min="2313" max="2313" width="50.75" customWidth="1"/>
    <col min="2557" max="2557" width="3.25" customWidth="1"/>
    <col min="2558" max="2558" width="5.375" customWidth="1"/>
    <col min="2559" max="2559" width="5.625" customWidth="1"/>
    <col min="2560" max="2560" width="61.625" customWidth="1"/>
    <col min="2561" max="2561" width="7.125" bestFit="1" customWidth="1"/>
    <col min="2562" max="2562" width="6.75" customWidth="1"/>
    <col min="2563" max="2563" width="16" customWidth="1"/>
    <col min="2564" max="2564" width="16.375" customWidth="1"/>
    <col min="2569" max="2569" width="50.75" customWidth="1"/>
    <col min="2813" max="2813" width="3.25" customWidth="1"/>
    <col min="2814" max="2814" width="5.375" customWidth="1"/>
    <col min="2815" max="2815" width="5.625" customWidth="1"/>
    <col min="2816" max="2816" width="61.625" customWidth="1"/>
    <col min="2817" max="2817" width="7.125" bestFit="1" customWidth="1"/>
    <col min="2818" max="2818" width="6.75" customWidth="1"/>
    <col min="2819" max="2819" width="16" customWidth="1"/>
    <col min="2820" max="2820" width="16.375" customWidth="1"/>
    <col min="2825" max="2825" width="50.75" customWidth="1"/>
    <col min="3069" max="3069" width="3.25" customWidth="1"/>
    <col min="3070" max="3070" width="5.375" customWidth="1"/>
    <col min="3071" max="3071" width="5.625" customWidth="1"/>
    <col min="3072" max="3072" width="61.625" customWidth="1"/>
    <col min="3073" max="3073" width="7.125" bestFit="1" customWidth="1"/>
    <col min="3074" max="3074" width="6.75" customWidth="1"/>
    <col min="3075" max="3075" width="16" customWidth="1"/>
    <col min="3076" max="3076" width="16.375" customWidth="1"/>
    <col min="3081" max="3081" width="50.75" customWidth="1"/>
    <col min="3325" max="3325" width="3.25" customWidth="1"/>
    <col min="3326" max="3326" width="5.375" customWidth="1"/>
    <col min="3327" max="3327" width="5.625" customWidth="1"/>
    <col min="3328" max="3328" width="61.625" customWidth="1"/>
    <col min="3329" max="3329" width="7.125" bestFit="1" customWidth="1"/>
    <col min="3330" max="3330" width="6.75" customWidth="1"/>
    <col min="3331" max="3331" width="16" customWidth="1"/>
    <col min="3332" max="3332" width="16.375" customWidth="1"/>
    <col min="3337" max="3337" width="50.75" customWidth="1"/>
    <col min="3581" max="3581" width="3.25" customWidth="1"/>
    <col min="3582" max="3582" width="5.375" customWidth="1"/>
    <col min="3583" max="3583" width="5.625" customWidth="1"/>
    <col min="3584" max="3584" width="61.625" customWidth="1"/>
    <col min="3585" max="3585" width="7.125" bestFit="1" customWidth="1"/>
    <col min="3586" max="3586" width="6.75" customWidth="1"/>
    <col min="3587" max="3587" width="16" customWidth="1"/>
    <col min="3588" max="3588" width="16.375" customWidth="1"/>
    <col min="3593" max="3593" width="50.75" customWidth="1"/>
    <col min="3837" max="3837" width="3.25" customWidth="1"/>
    <col min="3838" max="3838" width="5.375" customWidth="1"/>
    <col min="3839" max="3839" width="5.625" customWidth="1"/>
    <col min="3840" max="3840" width="61.625" customWidth="1"/>
    <col min="3841" max="3841" width="7.125" bestFit="1" customWidth="1"/>
    <col min="3842" max="3842" width="6.75" customWidth="1"/>
    <col min="3843" max="3843" width="16" customWidth="1"/>
    <col min="3844" max="3844" width="16.375" customWidth="1"/>
    <col min="3849" max="3849" width="50.75" customWidth="1"/>
    <col min="4093" max="4093" width="3.25" customWidth="1"/>
    <col min="4094" max="4094" width="5.375" customWidth="1"/>
    <col min="4095" max="4095" width="5.625" customWidth="1"/>
    <col min="4096" max="4096" width="61.625" customWidth="1"/>
    <col min="4097" max="4097" width="7.125" bestFit="1" customWidth="1"/>
    <col min="4098" max="4098" width="6.75" customWidth="1"/>
    <col min="4099" max="4099" width="16" customWidth="1"/>
    <col min="4100" max="4100" width="16.375" customWidth="1"/>
    <col min="4105" max="4105" width="50.75" customWidth="1"/>
    <col min="4349" max="4349" width="3.25" customWidth="1"/>
    <col min="4350" max="4350" width="5.375" customWidth="1"/>
    <col min="4351" max="4351" width="5.625" customWidth="1"/>
    <col min="4352" max="4352" width="61.625" customWidth="1"/>
    <col min="4353" max="4353" width="7.125" bestFit="1" customWidth="1"/>
    <col min="4354" max="4354" width="6.75" customWidth="1"/>
    <col min="4355" max="4355" width="16" customWidth="1"/>
    <col min="4356" max="4356" width="16.375" customWidth="1"/>
    <col min="4361" max="4361" width="50.75" customWidth="1"/>
    <col min="4605" max="4605" width="3.25" customWidth="1"/>
    <col min="4606" max="4606" width="5.375" customWidth="1"/>
    <col min="4607" max="4607" width="5.625" customWidth="1"/>
    <col min="4608" max="4608" width="61.625" customWidth="1"/>
    <col min="4609" max="4609" width="7.125" bestFit="1" customWidth="1"/>
    <col min="4610" max="4610" width="6.75" customWidth="1"/>
    <col min="4611" max="4611" width="16" customWidth="1"/>
    <col min="4612" max="4612" width="16.375" customWidth="1"/>
    <col min="4617" max="4617" width="50.75" customWidth="1"/>
    <col min="4861" max="4861" width="3.25" customWidth="1"/>
    <col min="4862" max="4862" width="5.375" customWidth="1"/>
    <col min="4863" max="4863" width="5.625" customWidth="1"/>
    <col min="4864" max="4864" width="61.625" customWidth="1"/>
    <col min="4865" max="4865" width="7.125" bestFit="1" customWidth="1"/>
    <col min="4866" max="4866" width="6.75" customWidth="1"/>
    <col min="4867" max="4867" width="16" customWidth="1"/>
    <col min="4868" max="4868" width="16.375" customWidth="1"/>
    <col min="4873" max="4873" width="50.75" customWidth="1"/>
    <col min="5117" max="5117" width="3.25" customWidth="1"/>
    <col min="5118" max="5118" width="5.375" customWidth="1"/>
    <col min="5119" max="5119" width="5.625" customWidth="1"/>
    <col min="5120" max="5120" width="61.625" customWidth="1"/>
    <col min="5121" max="5121" width="7.125" bestFit="1" customWidth="1"/>
    <col min="5122" max="5122" width="6.75" customWidth="1"/>
    <col min="5123" max="5123" width="16" customWidth="1"/>
    <col min="5124" max="5124" width="16.375" customWidth="1"/>
    <col min="5129" max="5129" width="50.75" customWidth="1"/>
    <col min="5373" max="5373" width="3.25" customWidth="1"/>
    <col min="5374" max="5374" width="5.375" customWidth="1"/>
    <col min="5375" max="5375" width="5.625" customWidth="1"/>
    <col min="5376" max="5376" width="61.625" customWidth="1"/>
    <col min="5377" max="5377" width="7.125" bestFit="1" customWidth="1"/>
    <col min="5378" max="5378" width="6.75" customWidth="1"/>
    <col min="5379" max="5379" width="16" customWidth="1"/>
    <col min="5380" max="5380" width="16.375" customWidth="1"/>
    <col min="5385" max="5385" width="50.75" customWidth="1"/>
    <col min="5629" max="5629" width="3.25" customWidth="1"/>
    <col min="5630" max="5630" width="5.375" customWidth="1"/>
    <col min="5631" max="5631" width="5.625" customWidth="1"/>
    <col min="5632" max="5632" width="61.625" customWidth="1"/>
    <col min="5633" max="5633" width="7.125" bestFit="1" customWidth="1"/>
    <col min="5634" max="5634" width="6.75" customWidth="1"/>
    <col min="5635" max="5635" width="16" customWidth="1"/>
    <col min="5636" max="5636" width="16.375" customWidth="1"/>
    <col min="5641" max="5641" width="50.75" customWidth="1"/>
    <col min="5885" max="5885" width="3.25" customWidth="1"/>
    <col min="5886" max="5886" width="5.375" customWidth="1"/>
    <col min="5887" max="5887" width="5.625" customWidth="1"/>
    <col min="5888" max="5888" width="61.625" customWidth="1"/>
    <col min="5889" max="5889" width="7.125" bestFit="1" customWidth="1"/>
    <col min="5890" max="5890" width="6.75" customWidth="1"/>
    <col min="5891" max="5891" width="16" customWidth="1"/>
    <col min="5892" max="5892" width="16.375" customWidth="1"/>
    <col min="5897" max="5897" width="50.75" customWidth="1"/>
    <col min="6141" max="6141" width="3.25" customWidth="1"/>
    <col min="6142" max="6142" width="5.375" customWidth="1"/>
    <col min="6143" max="6143" width="5.625" customWidth="1"/>
    <col min="6144" max="6144" width="61.625" customWidth="1"/>
    <col min="6145" max="6145" width="7.125" bestFit="1" customWidth="1"/>
    <col min="6146" max="6146" width="6.75" customWidth="1"/>
    <col min="6147" max="6147" width="16" customWidth="1"/>
    <col min="6148" max="6148" width="16.375" customWidth="1"/>
    <col min="6153" max="6153" width="50.75" customWidth="1"/>
    <col min="6397" max="6397" width="3.25" customWidth="1"/>
    <col min="6398" max="6398" width="5.375" customWidth="1"/>
    <col min="6399" max="6399" width="5.625" customWidth="1"/>
    <col min="6400" max="6400" width="61.625" customWidth="1"/>
    <col min="6401" max="6401" width="7.125" bestFit="1" customWidth="1"/>
    <col min="6402" max="6402" width="6.75" customWidth="1"/>
    <col min="6403" max="6403" width="16" customWidth="1"/>
    <col min="6404" max="6404" width="16.375" customWidth="1"/>
    <col min="6409" max="6409" width="50.75" customWidth="1"/>
    <col min="6653" max="6653" width="3.25" customWidth="1"/>
    <col min="6654" max="6654" width="5.375" customWidth="1"/>
    <col min="6655" max="6655" width="5.625" customWidth="1"/>
    <col min="6656" max="6656" width="61.625" customWidth="1"/>
    <col min="6657" max="6657" width="7.125" bestFit="1" customWidth="1"/>
    <col min="6658" max="6658" width="6.75" customWidth="1"/>
    <col min="6659" max="6659" width="16" customWidth="1"/>
    <col min="6660" max="6660" width="16.375" customWidth="1"/>
    <col min="6665" max="6665" width="50.75" customWidth="1"/>
    <col min="6909" max="6909" width="3.25" customWidth="1"/>
    <col min="6910" max="6910" width="5.375" customWidth="1"/>
    <col min="6911" max="6911" width="5.625" customWidth="1"/>
    <col min="6912" max="6912" width="61.625" customWidth="1"/>
    <col min="6913" max="6913" width="7.125" bestFit="1" customWidth="1"/>
    <col min="6914" max="6914" width="6.75" customWidth="1"/>
    <col min="6915" max="6915" width="16" customWidth="1"/>
    <col min="6916" max="6916" width="16.375" customWidth="1"/>
    <col min="6921" max="6921" width="50.75" customWidth="1"/>
    <col min="7165" max="7165" width="3.25" customWidth="1"/>
    <col min="7166" max="7166" width="5.375" customWidth="1"/>
    <col min="7167" max="7167" width="5.625" customWidth="1"/>
    <col min="7168" max="7168" width="61.625" customWidth="1"/>
    <col min="7169" max="7169" width="7.125" bestFit="1" customWidth="1"/>
    <col min="7170" max="7170" width="6.75" customWidth="1"/>
    <col min="7171" max="7171" width="16" customWidth="1"/>
    <col min="7172" max="7172" width="16.375" customWidth="1"/>
    <col min="7177" max="7177" width="50.75" customWidth="1"/>
    <col min="7421" max="7421" width="3.25" customWidth="1"/>
    <col min="7422" max="7422" width="5.375" customWidth="1"/>
    <col min="7423" max="7423" width="5.625" customWidth="1"/>
    <col min="7424" max="7424" width="61.625" customWidth="1"/>
    <col min="7425" max="7425" width="7.125" bestFit="1" customWidth="1"/>
    <col min="7426" max="7426" width="6.75" customWidth="1"/>
    <col min="7427" max="7427" width="16" customWidth="1"/>
    <col min="7428" max="7428" width="16.375" customWidth="1"/>
    <col min="7433" max="7433" width="50.75" customWidth="1"/>
    <col min="7677" max="7677" width="3.25" customWidth="1"/>
    <col min="7678" max="7678" width="5.375" customWidth="1"/>
    <col min="7679" max="7679" width="5.625" customWidth="1"/>
    <col min="7680" max="7680" width="61.625" customWidth="1"/>
    <col min="7681" max="7681" width="7.125" bestFit="1" customWidth="1"/>
    <col min="7682" max="7682" width="6.75" customWidth="1"/>
    <col min="7683" max="7683" width="16" customWidth="1"/>
    <col min="7684" max="7684" width="16.375" customWidth="1"/>
    <col min="7689" max="7689" width="50.75" customWidth="1"/>
    <col min="7933" max="7933" width="3.25" customWidth="1"/>
    <col min="7934" max="7934" width="5.375" customWidth="1"/>
    <col min="7935" max="7935" width="5.625" customWidth="1"/>
    <col min="7936" max="7936" width="61.625" customWidth="1"/>
    <col min="7937" max="7937" width="7.125" bestFit="1" customWidth="1"/>
    <col min="7938" max="7938" width="6.75" customWidth="1"/>
    <col min="7939" max="7939" width="16" customWidth="1"/>
    <col min="7940" max="7940" width="16.375" customWidth="1"/>
    <col min="7945" max="7945" width="50.75" customWidth="1"/>
    <col min="8189" max="8189" width="3.25" customWidth="1"/>
    <col min="8190" max="8190" width="5.375" customWidth="1"/>
    <col min="8191" max="8191" width="5.625" customWidth="1"/>
    <col min="8192" max="8192" width="61.625" customWidth="1"/>
    <col min="8193" max="8193" width="7.125" bestFit="1" customWidth="1"/>
    <col min="8194" max="8194" width="6.75" customWidth="1"/>
    <col min="8195" max="8195" width="16" customWidth="1"/>
    <col min="8196" max="8196" width="16.375" customWidth="1"/>
    <col min="8201" max="8201" width="50.75" customWidth="1"/>
    <col min="8445" max="8445" width="3.25" customWidth="1"/>
    <col min="8446" max="8446" width="5.375" customWidth="1"/>
    <col min="8447" max="8447" width="5.625" customWidth="1"/>
    <col min="8448" max="8448" width="61.625" customWidth="1"/>
    <col min="8449" max="8449" width="7.125" bestFit="1" customWidth="1"/>
    <col min="8450" max="8450" width="6.75" customWidth="1"/>
    <col min="8451" max="8451" width="16" customWidth="1"/>
    <col min="8452" max="8452" width="16.375" customWidth="1"/>
    <col min="8457" max="8457" width="50.75" customWidth="1"/>
    <col min="8701" max="8701" width="3.25" customWidth="1"/>
    <col min="8702" max="8702" width="5.375" customWidth="1"/>
    <col min="8703" max="8703" width="5.625" customWidth="1"/>
    <col min="8704" max="8704" width="61.625" customWidth="1"/>
    <col min="8705" max="8705" width="7.125" bestFit="1" customWidth="1"/>
    <col min="8706" max="8706" width="6.75" customWidth="1"/>
    <col min="8707" max="8707" width="16" customWidth="1"/>
    <col min="8708" max="8708" width="16.375" customWidth="1"/>
    <col min="8713" max="8713" width="50.75" customWidth="1"/>
    <col min="8957" max="8957" width="3.25" customWidth="1"/>
    <col min="8958" max="8958" width="5.375" customWidth="1"/>
    <col min="8959" max="8959" width="5.625" customWidth="1"/>
    <col min="8960" max="8960" width="61.625" customWidth="1"/>
    <col min="8961" max="8961" width="7.125" bestFit="1" customWidth="1"/>
    <col min="8962" max="8962" width="6.75" customWidth="1"/>
    <col min="8963" max="8963" width="16" customWidth="1"/>
    <col min="8964" max="8964" width="16.375" customWidth="1"/>
    <col min="8969" max="8969" width="50.75" customWidth="1"/>
    <col min="9213" max="9213" width="3.25" customWidth="1"/>
    <col min="9214" max="9214" width="5.375" customWidth="1"/>
    <col min="9215" max="9215" width="5.625" customWidth="1"/>
    <col min="9216" max="9216" width="61.625" customWidth="1"/>
    <col min="9217" max="9217" width="7.125" bestFit="1" customWidth="1"/>
    <col min="9218" max="9218" width="6.75" customWidth="1"/>
    <col min="9219" max="9219" width="16" customWidth="1"/>
    <col min="9220" max="9220" width="16.375" customWidth="1"/>
    <col min="9225" max="9225" width="50.75" customWidth="1"/>
    <col min="9469" max="9469" width="3.25" customWidth="1"/>
    <col min="9470" max="9470" width="5.375" customWidth="1"/>
    <col min="9471" max="9471" width="5.625" customWidth="1"/>
    <col min="9472" max="9472" width="61.625" customWidth="1"/>
    <col min="9473" max="9473" width="7.125" bestFit="1" customWidth="1"/>
    <col min="9474" max="9474" width="6.75" customWidth="1"/>
    <col min="9475" max="9475" width="16" customWidth="1"/>
    <col min="9476" max="9476" width="16.375" customWidth="1"/>
    <col min="9481" max="9481" width="50.75" customWidth="1"/>
    <col min="9725" max="9725" width="3.25" customWidth="1"/>
    <col min="9726" max="9726" width="5.375" customWidth="1"/>
    <col min="9727" max="9727" width="5.625" customWidth="1"/>
    <col min="9728" max="9728" width="61.625" customWidth="1"/>
    <col min="9729" max="9729" width="7.125" bestFit="1" customWidth="1"/>
    <col min="9730" max="9730" width="6.75" customWidth="1"/>
    <col min="9731" max="9731" width="16" customWidth="1"/>
    <col min="9732" max="9732" width="16.375" customWidth="1"/>
    <col min="9737" max="9737" width="50.75" customWidth="1"/>
    <col min="9981" max="9981" width="3.25" customWidth="1"/>
    <col min="9982" max="9982" width="5.375" customWidth="1"/>
    <col min="9983" max="9983" width="5.625" customWidth="1"/>
    <col min="9984" max="9984" width="61.625" customWidth="1"/>
    <col min="9985" max="9985" width="7.125" bestFit="1" customWidth="1"/>
    <col min="9986" max="9986" width="6.75" customWidth="1"/>
    <col min="9987" max="9987" width="16" customWidth="1"/>
    <col min="9988" max="9988" width="16.375" customWidth="1"/>
    <col min="9993" max="9993" width="50.75" customWidth="1"/>
    <col min="10237" max="10237" width="3.25" customWidth="1"/>
    <col min="10238" max="10238" width="5.375" customWidth="1"/>
    <col min="10239" max="10239" width="5.625" customWidth="1"/>
    <col min="10240" max="10240" width="61.625" customWidth="1"/>
    <col min="10241" max="10241" width="7.125" bestFit="1" customWidth="1"/>
    <col min="10242" max="10242" width="6.75" customWidth="1"/>
    <col min="10243" max="10243" width="16" customWidth="1"/>
    <col min="10244" max="10244" width="16.375" customWidth="1"/>
    <col min="10249" max="10249" width="50.75" customWidth="1"/>
    <col min="10493" max="10493" width="3.25" customWidth="1"/>
    <col min="10494" max="10494" width="5.375" customWidth="1"/>
    <col min="10495" max="10495" width="5.625" customWidth="1"/>
    <col min="10496" max="10496" width="61.625" customWidth="1"/>
    <col min="10497" max="10497" width="7.125" bestFit="1" customWidth="1"/>
    <col min="10498" max="10498" width="6.75" customWidth="1"/>
    <col min="10499" max="10499" width="16" customWidth="1"/>
    <col min="10500" max="10500" width="16.375" customWidth="1"/>
    <col min="10505" max="10505" width="50.75" customWidth="1"/>
    <col min="10749" max="10749" width="3.25" customWidth="1"/>
    <col min="10750" max="10750" width="5.375" customWidth="1"/>
    <col min="10751" max="10751" width="5.625" customWidth="1"/>
    <col min="10752" max="10752" width="61.625" customWidth="1"/>
    <col min="10753" max="10753" width="7.125" bestFit="1" customWidth="1"/>
    <col min="10754" max="10754" width="6.75" customWidth="1"/>
    <col min="10755" max="10755" width="16" customWidth="1"/>
    <col min="10756" max="10756" width="16.375" customWidth="1"/>
    <col min="10761" max="10761" width="50.75" customWidth="1"/>
    <col min="11005" max="11005" width="3.25" customWidth="1"/>
    <col min="11006" max="11006" width="5.375" customWidth="1"/>
    <col min="11007" max="11007" width="5.625" customWidth="1"/>
    <col min="11008" max="11008" width="61.625" customWidth="1"/>
    <col min="11009" max="11009" width="7.125" bestFit="1" customWidth="1"/>
    <col min="11010" max="11010" width="6.75" customWidth="1"/>
    <col min="11011" max="11011" width="16" customWidth="1"/>
    <col min="11012" max="11012" width="16.375" customWidth="1"/>
    <col min="11017" max="11017" width="50.75" customWidth="1"/>
    <col min="11261" max="11261" width="3.25" customWidth="1"/>
    <col min="11262" max="11262" width="5.375" customWidth="1"/>
    <col min="11263" max="11263" width="5.625" customWidth="1"/>
    <col min="11264" max="11264" width="61.625" customWidth="1"/>
    <col min="11265" max="11265" width="7.125" bestFit="1" customWidth="1"/>
    <col min="11266" max="11266" width="6.75" customWidth="1"/>
    <col min="11267" max="11267" width="16" customWidth="1"/>
    <col min="11268" max="11268" width="16.375" customWidth="1"/>
    <col min="11273" max="11273" width="50.75" customWidth="1"/>
    <col min="11517" max="11517" width="3.25" customWidth="1"/>
    <col min="11518" max="11518" width="5.375" customWidth="1"/>
    <col min="11519" max="11519" width="5.625" customWidth="1"/>
    <col min="11520" max="11520" width="61.625" customWidth="1"/>
    <col min="11521" max="11521" width="7.125" bestFit="1" customWidth="1"/>
    <col min="11522" max="11522" width="6.75" customWidth="1"/>
    <col min="11523" max="11523" width="16" customWidth="1"/>
    <col min="11524" max="11524" width="16.375" customWidth="1"/>
    <col min="11529" max="11529" width="50.75" customWidth="1"/>
    <col min="11773" max="11773" width="3.25" customWidth="1"/>
    <col min="11774" max="11774" width="5.375" customWidth="1"/>
    <col min="11775" max="11775" width="5.625" customWidth="1"/>
    <col min="11776" max="11776" width="61.625" customWidth="1"/>
    <col min="11777" max="11777" width="7.125" bestFit="1" customWidth="1"/>
    <col min="11778" max="11778" width="6.75" customWidth="1"/>
    <col min="11779" max="11779" width="16" customWidth="1"/>
    <col min="11780" max="11780" width="16.375" customWidth="1"/>
    <col min="11785" max="11785" width="50.75" customWidth="1"/>
    <col min="12029" max="12029" width="3.25" customWidth="1"/>
    <col min="12030" max="12030" width="5.375" customWidth="1"/>
    <col min="12031" max="12031" width="5.625" customWidth="1"/>
    <col min="12032" max="12032" width="61.625" customWidth="1"/>
    <col min="12033" max="12033" width="7.125" bestFit="1" customWidth="1"/>
    <col min="12034" max="12034" width="6.75" customWidth="1"/>
    <col min="12035" max="12035" width="16" customWidth="1"/>
    <col min="12036" max="12036" width="16.375" customWidth="1"/>
    <col min="12041" max="12041" width="50.75" customWidth="1"/>
    <col min="12285" max="12285" width="3.25" customWidth="1"/>
    <col min="12286" max="12286" width="5.375" customWidth="1"/>
    <col min="12287" max="12287" width="5.625" customWidth="1"/>
    <col min="12288" max="12288" width="61.625" customWidth="1"/>
    <col min="12289" max="12289" width="7.125" bestFit="1" customWidth="1"/>
    <col min="12290" max="12290" width="6.75" customWidth="1"/>
    <col min="12291" max="12291" width="16" customWidth="1"/>
    <col min="12292" max="12292" width="16.375" customWidth="1"/>
    <col min="12297" max="12297" width="50.75" customWidth="1"/>
    <col min="12541" max="12541" width="3.25" customWidth="1"/>
    <col min="12542" max="12542" width="5.375" customWidth="1"/>
    <col min="12543" max="12543" width="5.625" customWidth="1"/>
    <col min="12544" max="12544" width="61.625" customWidth="1"/>
    <col min="12545" max="12545" width="7.125" bestFit="1" customWidth="1"/>
    <col min="12546" max="12546" width="6.75" customWidth="1"/>
    <col min="12547" max="12547" width="16" customWidth="1"/>
    <col min="12548" max="12548" width="16.375" customWidth="1"/>
    <col min="12553" max="12553" width="50.75" customWidth="1"/>
    <col min="12797" max="12797" width="3.25" customWidth="1"/>
    <col min="12798" max="12798" width="5.375" customWidth="1"/>
    <col min="12799" max="12799" width="5.625" customWidth="1"/>
    <col min="12800" max="12800" width="61.625" customWidth="1"/>
    <col min="12801" max="12801" width="7.125" bestFit="1" customWidth="1"/>
    <col min="12802" max="12802" width="6.75" customWidth="1"/>
    <col min="12803" max="12803" width="16" customWidth="1"/>
    <col min="12804" max="12804" width="16.375" customWidth="1"/>
    <col min="12809" max="12809" width="50.75" customWidth="1"/>
    <col min="13053" max="13053" width="3.25" customWidth="1"/>
    <col min="13054" max="13054" width="5.375" customWidth="1"/>
    <col min="13055" max="13055" width="5.625" customWidth="1"/>
    <col min="13056" max="13056" width="61.625" customWidth="1"/>
    <col min="13057" max="13057" width="7.125" bestFit="1" customWidth="1"/>
    <col min="13058" max="13058" width="6.75" customWidth="1"/>
    <col min="13059" max="13059" width="16" customWidth="1"/>
    <col min="13060" max="13060" width="16.375" customWidth="1"/>
    <col min="13065" max="13065" width="50.75" customWidth="1"/>
    <col min="13309" max="13309" width="3.25" customWidth="1"/>
    <col min="13310" max="13310" width="5.375" customWidth="1"/>
    <col min="13311" max="13311" width="5.625" customWidth="1"/>
    <col min="13312" max="13312" width="61.625" customWidth="1"/>
    <col min="13313" max="13313" width="7.125" bestFit="1" customWidth="1"/>
    <col min="13314" max="13314" width="6.75" customWidth="1"/>
    <col min="13315" max="13315" width="16" customWidth="1"/>
    <col min="13316" max="13316" width="16.375" customWidth="1"/>
    <col min="13321" max="13321" width="50.75" customWidth="1"/>
    <col min="13565" max="13565" width="3.25" customWidth="1"/>
    <col min="13566" max="13566" width="5.375" customWidth="1"/>
    <col min="13567" max="13567" width="5.625" customWidth="1"/>
    <col min="13568" max="13568" width="61.625" customWidth="1"/>
    <col min="13569" max="13569" width="7.125" bestFit="1" customWidth="1"/>
    <col min="13570" max="13570" width="6.75" customWidth="1"/>
    <col min="13571" max="13571" width="16" customWidth="1"/>
    <col min="13572" max="13572" width="16.375" customWidth="1"/>
    <col min="13577" max="13577" width="50.75" customWidth="1"/>
    <col min="13821" max="13821" width="3.25" customWidth="1"/>
    <col min="13822" max="13822" width="5.375" customWidth="1"/>
    <col min="13823" max="13823" width="5.625" customWidth="1"/>
    <col min="13824" max="13824" width="61.625" customWidth="1"/>
    <col min="13825" max="13825" width="7.125" bestFit="1" customWidth="1"/>
    <col min="13826" max="13826" width="6.75" customWidth="1"/>
    <col min="13827" max="13827" width="16" customWidth="1"/>
    <col min="13828" max="13828" width="16.375" customWidth="1"/>
    <col min="13833" max="13833" width="50.75" customWidth="1"/>
    <col min="14077" max="14077" width="3.25" customWidth="1"/>
    <col min="14078" max="14078" width="5.375" customWidth="1"/>
    <col min="14079" max="14079" width="5.625" customWidth="1"/>
    <col min="14080" max="14080" width="61.625" customWidth="1"/>
    <col min="14081" max="14081" width="7.125" bestFit="1" customWidth="1"/>
    <col min="14082" max="14082" width="6.75" customWidth="1"/>
    <col min="14083" max="14083" width="16" customWidth="1"/>
    <col min="14084" max="14084" width="16.375" customWidth="1"/>
    <col min="14089" max="14089" width="50.75" customWidth="1"/>
    <col min="14333" max="14333" width="3.25" customWidth="1"/>
    <col min="14334" max="14334" width="5.375" customWidth="1"/>
    <col min="14335" max="14335" width="5.625" customWidth="1"/>
    <col min="14336" max="14336" width="61.625" customWidth="1"/>
    <col min="14337" max="14337" width="7.125" bestFit="1" customWidth="1"/>
    <col min="14338" max="14338" width="6.75" customWidth="1"/>
    <col min="14339" max="14339" width="16" customWidth="1"/>
    <col min="14340" max="14340" width="16.375" customWidth="1"/>
    <col min="14345" max="14345" width="50.75" customWidth="1"/>
    <col min="14589" max="14589" width="3.25" customWidth="1"/>
    <col min="14590" max="14590" width="5.375" customWidth="1"/>
    <col min="14591" max="14591" width="5.625" customWidth="1"/>
    <col min="14592" max="14592" width="61.625" customWidth="1"/>
    <col min="14593" max="14593" width="7.125" bestFit="1" customWidth="1"/>
    <col min="14594" max="14594" width="6.75" customWidth="1"/>
    <col min="14595" max="14595" width="16" customWidth="1"/>
    <col min="14596" max="14596" width="16.375" customWidth="1"/>
    <col min="14601" max="14601" width="50.75" customWidth="1"/>
    <col min="14845" max="14845" width="3.25" customWidth="1"/>
    <col min="14846" max="14846" width="5.375" customWidth="1"/>
    <col min="14847" max="14847" width="5.625" customWidth="1"/>
    <col min="14848" max="14848" width="61.625" customWidth="1"/>
    <col min="14849" max="14849" width="7.125" bestFit="1" customWidth="1"/>
    <col min="14850" max="14850" width="6.75" customWidth="1"/>
    <col min="14851" max="14851" width="16" customWidth="1"/>
    <col min="14852" max="14852" width="16.375" customWidth="1"/>
    <col min="14857" max="14857" width="50.75" customWidth="1"/>
    <col min="15101" max="15101" width="3.25" customWidth="1"/>
    <col min="15102" max="15102" width="5.375" customWidth="1"/>
    <col min="15103" max="15103" width="5.625" customWidth="1"/>
    <col min="15104" max="15104" width="61.625" customWidth="1"/>
    <col min="15105" max="15105" width="7.125" bestFit="1" customWidth="1"/>
    <col min="15106" max="15106" width="6.75" customWidth="1"/>
    <col min="15107" max="15107" width="16" customWidth="1"/>
    <col min="15108" max="15108" width="16.375" customWidth="1"/>
    <col min="15113" max="15113" width="50.75" customWidth="1"/>
    <col min="15357" max="15357" width="3.25" customWidth="1"/>
    <col min="15358" max="15358" width="5.375" customWidth="1"/>
    <col min="15359" max="15359" width="5.625" customWidth="1"/>
    <col min="15360" max="15360" width="61.625" customWidth="1"/>
    <col min="15361" max="15361" width="7.125" bestFit="1" customWidth="1"/>
    <col min="15362" max="15362" width="6.75" customWidth="1"/>
    <col min="15363" max="15363" width="16" customWidth="1"/>
    <col min="15364" max="15364" width="16.375" customWidth="1"/>
    <col min="15369" max="15369" width="50.75" customWidth="1"/>
    <col min="15613" max="15613" width="3.25" customWidth="1"/>
    <col min="15614" max="15614" width="5.375" customWidth="1"/>
    <col min="15615" max="15615" width="5.625" customWidth="1"/>
    <col min="15616" max="15616" width="61.625" customWidth="1"/>
    <col min="15617" max="15617" width="7.125" bestFit="1" customWidth="1"/>
    <col min="15618" max="15618" width="6.75" customWidth="1"/>
    <col min="15619" max="15619" width="16" customWidth="1"/>
    <col min="15620" max="15620" width="16.375" customWidth="1"/>
    <col min="15625" max="15625" width="50.75" customWidth="1"/>
    <col min="15869" max="15869" width="3.25" customWidth="1"/>
    <col min="15870" max="15870" width="5.375" customWidth="1"/>
    <col min="15871" max="15871" width="5.625" customWidth="1"/>
    <col min="15872" max="15872" width="61.625" customWidth="1"/>
    <col min="15873" max="15873" width="7.125" bestFit="1" customWidth="1"/>
    <col min="15874" max="15874" width="6.75" customWidth="1"/>
    <col min="15875" max="15875" width="16" customWidth="1"/>
    <col min="15876" max="15876" width="16.375" customWidth="1"/>
    <col min="15881" max="15881" width="50.75" customWidth="1"/>
    <col min="16125" max="16125" width="3.25" customWidth="1"/>
    <col min="16126" max="16126" width="5.375" customWidth="1"/>
    <col min="16127" max="16127" width="5.625" customWidth="1"/>
    <col min="16128" max="16128" width="61.625" customWidth="1"/>
    <col min="16129" max="16129" width="7.125" bestFit="1" customWidth="1"/>
    <col min="16130" max="16130" width="6.75" customWidth="1"/>
    <col min="16131" max="16131" width="16" customWidth="1"/>
    <col min="16132" max="16132" width="16.375" customWidth="1"/>
    <col min="16137" max="16137" width="50.75" customWidth="1"/>
  </cols>
  <sheetData>
    <row r="1" spans="2:8" ht="14.1" customHeight="1">
      <c r="B1" s="217" t="s">
        <v>154</v>
      </c>
      <c r="C1" s="218"/>
      <c r="D1" s="218"/>
      <c r="E1" s="218"/>
      <c r="F1" s="218"/>
      <c r="G1" s="218"/>
      <c r="H1" s="219"/>
    </row>
    <row r="2" spans="2:8" ht="11.1" customHeight="1">
      <c r="B2" s="217"/>
      <c r="C2" s="218"/>
      <c r="D2" s="218"/>
      <c r="E2" s="218"/>
      <c r="F2" s="218"/>
      <c r="G2" s="218"/>
      <c r="H2" s="219"/>
    </row>
    <row r="3" spans="2:8" ht="9" customHeight="1" thickBot="1">
      <c r="B3" s="220"/>
      <c r="C3" s="221"/>
      <c r="D3" s="221"/>
      <c r="E3" s="221"/>
      <c r="F3" s="221"/>
      <c r="G3" s="221"/>
      <c r="H3" s="222"/>
    </row>
    <row r="4" spans="2:8" ht="9" customHeight="1">
      <c r="B4" s="6"/>
      <c r="C4" s="7"/>
      <c r="D4" s="8"/>
      <c r="E4" s="7"/>
      <c r="F4" s="4"/>
      <c r="G4" s="5"/>
      <c r="H4" s="9"/>
    </row>
    <row r="5" spans="2:8" ht="22.5">
      <c r="B5" s="223" t="s">
        <v>0</v>
      </c>
      <c r="C5" s="224"/>
      <c r="D5" s="50" t="s">
        <v>1</v>
      </c>
      <c r="E5" s="10" t="s">
        <v>2</v>
      </c>
      <c r="F5" s="10" t="s">
        <v>3</v>
      </c>
      <c r="G5" s="48" t="s">
        <v>125</v>
      </c>
      <c r="H5" s="49" t="s">
        <v>126</v>
      </c>
    </row>
    <row r="6" spans="2:8" ht="9" customHeight="1" thickBot="1">
      <c r="B6" s="11"/>
      <c r="C6" s="12"/>
      <c r="D6" s="13"/>
      <c r="E6" s="12"/>
      <c r="F6" s="14"/>
      <c r="G6" s="15"/>
      <c r="H6" s="16"/>
    </row>
    <row r="7" spans="2:8" ht="15" thickBot="1">
      <c r="B7" s="225" t="s">
        <v>4</v>
      </c>
      <c r="C7" s="226"/>
      <c r="D7" s="52" t="s">
        <v>5</v>
      </c>
      <c r="E7" s="51"/>
      <c r="F7" s="53"/>
      <c r="G7" s="54"/>
      <c r="H7" s="55"/>
    </row>
    <row r="8" spans="2:8" ht="15" thickBot="1">
      <c r="B8" s="104" t="s">
        <v>13</v>
      </c>
      <c r="C8" s="101" t="s">
        <v>14</v>
      </c>
      <c r="D8" s="102" t="s">
        <v>15</v>
      </c>
      <c r="E8" s="103" t="s">
        <v>6</v>
      </c>
      <c r="F8" s="108">
        <v>1</v>
      </c>
      <c r="G8" s="91">
        <v>0</v>
      </c>
      <c r="H8" s="87">
        <f>F8*G8</f>
        <v>0</v>
      </c>
    </row>
    <row r="9" spans="2:8" ht="24">
      <c r="B9" s="21"/>
      <c r="C9" s="56">
        <v>1</v>
      </c>
      <c r="D9" s="57" t="s">
        <v>16</v>
      </c>
      <c r="E9" s="58" t="s">
        <v>141</v>
      </c>
      <c r="F9" s="109">
        <v>34</v>
      </c>
      <c r="G9" s="22"/>
      <c r="H9" s="88"/>
    </row>
    <row r="10" spans="2:8">
      <c r="B10" s="21"/>
      <c r="C10" s="59">
        <v>2</v>
      </c>
      <c r="D10" s="60" t="s">
        <v>17</v>
      </c>
      <c r="E10" s="61" t="s">
        <v>141</v>
      </c>
      <c r="F10" s="110">
        <v>72</v>
      </c>
      <c r="G10" s="22"/>
      <c r="H10" s="88"/>
    </row>
    <row r="11" spans="2:8">
      <c r="B11" s="21"/>
      <c r="C11" s="59">
        <v>3</v>
      </c>
      <c r="D11" s="62" t="s">
        <v>18</v>
      </c>
      <c r="E11" s="63" t="s">
        <v>6</v>
      </c>
      <c r="F11" s="111">
        <v>3</v>
      </c>
      <c r="G11" s="22"/>
      <c r="H11" s="88"/>
    </row>
    <row r="12" spans="2:8">
      <c r="B12" s="21"/>
      <c r="C12" s="64">
        <v>4</v>
      </c>
      <c r="D12" s="65" t="s">
        <v>19</v>
      </c>
      <c r="E12" s="66" t="s">
        <v>20</v>
      </c>
      <c r="F12" s="112">
        <v>4</v>
      </c>
      <c r="G12" s="22"/>
      <c r="H12" s="88"/>
    </row>
    <row r="13" spans="2:8">
      <c r="B13" s="21"/>
      <c r="C13" s="59">
        <v>5</v>
      </c>
      <c r="D13" s="65" t="s">
        <v>21</v>
      </c>
      <c r="E13" s="66" t="s">
        <v>20</v>
      </c>
      <c r="F13" s="112">
        <v>3</v>
      </c>
      <c r="G13" s="22"/>
      <c r="H13" s="88"/>
    </row>
    <row r="14" spans="2:8" ht="27">
      <c r="B14" s="21"/>
      <c r="C14" s="59">
        <v>6</v>
      </c>
      <c r="D14" s="65" t="s">
        <v>142</v>
      </c>
      <c r="E14" s="63" t="s">
        <v>6</v>
      </c>
      <c r="F14" s="111">
        <v>2</v>
      </c>
      <c r="G14" s="22"/>
      <c r="H14" s="88"/>
    </row>
    <row r="15" spans="2:8">
      <c r="B15" s="21"/>
      <c r="C15" s="64">
        <v>7</v>
      </c>
      <c r="D15" s="65" t="s">
        <v>22</v>
      </c>
      <c r="E15" s="66" t="s">
        <v>23</v>
      </c>
      <c r="F15" s="112">
        <v>12</v>
      </c>
      <c r="G15" s="22"/>
      <c r="H15" s="88"/>
    </row>
    <row r="16" spans="2:8" ht="24">
      <c r="B16" s="21"/>
      <c r="C16" s="59">
        <v>8</v>
      </c>
      <c r="D16" s="65" t="s">
        <v>24</v>
      </c>
      <c r="E16" s="66" t="s">
        <v>23</v>
      </c>
      <c r="F16" s="112">
        <v>72</v>
      </c>
      <c r="G16" s="22"/>
      <c r="H16" s="88"/>
    </row>
    <row r="17" spans="2:8">
      <c r="B17" s="21"/>
      <c r="C17" s="59">
        <v>9</v>
      </c>
      <c r="D17" s="65" t="s">
        <v>25</v>
      </c>
      <c r="E17" s="66" t="s">
        <v>6</v>
      </c>
      <c r="F17" s="112">
        <v>5</v>
      </c>
      <c r="G17" s="22"/>
      <c r="H17" s="88"/>
    </row>
    <row r="18" spans="2:8" ht="24">
      <c r="B18" s="21"/>
      <c r="C18" s="64">
        <v>10</v>
      </c>
      <c r="D18" s="65" t="s">
        <v>26</v>
      </c>
      <c r="E18" s="66" t="s">
        <v>6</v>
      </c>
      <c r="F18" s="112">
        <v>3</v>
      </c>
      <c r="G18" s="22"/>
      <c r="H18" s="88"/>
    </row>
    <row r="19" spans="2:8">
      <c r="B19" s="21"/>
      <c r="C19" s="59">
        <v>11</v>
      </c>
      <c r="D19" s="65" t="s">
        <v>27</v>
      </c>
      <c r="E19" s="66" t="s">
        <v>6</v>
      </c>
      <c r="F19" s="112">
        <v>1</v>
      </c>
      <c r="G19" s="22"/>
      <c r="H19" s="88"/>
    </row>
    <row r="20" spans="2:8">
      <c r="B20" s="21"/>
      <c r="C20" s="59">
        <v>12</v>
      </c>
      <c r="D20" s="65" t="s">
        <v>28</v>
      </c>
      <c r="E20" s="66" t="s">
        <v>29</v>
      </c>
      <c r="F20" s="112">
        <v>14</v>
      </c>
      <c r="G20" s="22"/>
      <c r="H20" s="88"/>
    </row>
    <row r="21" spans="2:8" ht="15" thickBot="1">
      <c r="B21" s="21"/>
      <c r="C21" s="59">
        <v>13</v>
      </c>
      <c r="D21" s="65" t="s">
        <v>30</v>
      </c>
      <c r="E21" s="66" t="s">
        <v>6</v>
      </c>
      <c r="F21" s="112">
        <v>1</v>
      </c>
      <c r="G21" s="22"/>
      <c r="H21" s="88"/>
    </row>
    <row r="22" spans="2:8" ht="15" thickBot="1">
      <c r="B22" s="27"/>
      <c r="C22" s="98" t="s">
        <v>31</v>
      </c>
      <c r="D22" s="99" t="s">
        <v>32</v>
      </c>
      <c r="E22" s="100" t="s">
        <v>6</v>
      </c>
      <c r="F22" s="113">
        <v>1</v>
      </c>
      <c r="G22" s="91">
        <v>0</v>
      </c>
      <c r="H22" s="87">
        <f>F22*G22</f>
        <v>0</v>
      </c>
    </row>
    <row r="23" spans="2:8" ht="24">
      <c r="B23" s="21"/>
      <c r="C23" s="64">
        <v>1</v>
      </c>
      <c r="D23" s="60" t="s">
        <v>148</v>
      </c>
      <c r="E23" s="61" t="s">
        <v>23</v>
      </c>
      <c r="F23" s="114">
        <v>75</v>
      </c>
      <c r="G23" s="22"/>
      <c r="H23" s="88"/>
    </row>
    <row r="24" spans="2:8">
      <c r="B24" s="21"/>
      <c r="C24" s="59">
        <v>2</v>
      </c>
      <c r="D24" s="60" t="s">
        <v>147</v>
      </c>
      <c r="E24" s="61" t="s">
        <v>141</v>
      </c>
      <c r="F24" s="114">
        <v>25</v>
      </c>
      <c r="G24" s="22"/>
      <c r="H24" s="88"/>
    </row>
    <row r="25" spans="2:8">
      <c r="B25" s="21"/>
      <c r="C25" s="64">
        <v>3</v>
      </c>
      <c r="D25" s="60" t="s">
        <v>35</v>
      </c>
      <c r="E25" s="61" t="s">
        <v>141</v>
      </c>
      <c r="F25" s="114">
        <v>13</v>
      </c>
      <c r="G25" s="22"/>
      <c r="H25" s="88"/>
    </row>
    <row r="26" spans="2:8">
      <c r="B26" s="21"/>
      <c r="C26" s="59">
        <v>4</v>
      </c>
      <c r="D26" s="60" t="s">
        <v>36</v>
      </c>
      <c r="E26" s="61" t="s">
        <v>23</v>
      </c>
      <c r="F26" s="114">
        <v>27</v>
      </c>
      <c r="G26" s="22"/>
      <c r="H26" s="88"/>
    </row>
    <row r="27" spans="2:8">
      <c r="B27" s="21"/>
      <c r="C27" s="64">
        <v>5</v>
      </c>
      <c r="D27" s="60" t="s">
        <v>37</v>
      </c>
      <c r="E27" s="61" t="s">
        <v>38</v>
      </c>
      <c r="F27" s="114"/>
      <c r="G27" s="22"/>
      <c r="H27" s="88"/>
    </row>
    <row r="28" spans="2:8" ht="24">
      <c r="B28" s="21"/>
      <c r="C28" s="59">
        <v>6</v>
      </c>
      <c r="D28" s="60" t="s">
        <v>39</v>
      </c>
      <c r="E28" s="61" t="s">
        <v>6</v>
      </c>
      <c r="F28" s="114">
        <v>5</v>
      </c>
      <c r="G28" s="22"/>
      <c r="H28" s="88"/>
    </row>
    <row r="29" spans="2:8" ht="50.45" customHeight="1">
      <c r="B29" s="21"/>
      <c r="C29" s="124">
        <v>7</v>
      </c>
      <c r="D29" s="127" t="s">
        <v>158</v>
      </c>
      <c r="E29" s="125" t="s">
        <v>20</v>
      </c>
      <c r="F29" s="126">
        <v>5</v>
      </c>
      <c r="G29" s="22"/>
      <c r="H29" s="88"/>
    </row>
    <row r="30" spans="2:8">
      <c r="B30" s="21"/>
      <c r="C30" s="59">
        <v>8</v>
      </c>
      <c r="D30" s="60" t="s">
        <v>40</v>
      </c>
      <c r="E30" s="61" t="s">
        <v>41</v>
      </c>
      <c r="F30" s="114">
        <v>14</v>
      </c>
      <c r="G30" s="22"/>
      <c r="H30" s="88"/>
    </row>
    <row r="31" spans="2:8">
      <c r="B31" s="21"/>
      <c r="C31" s="64">
        <v>9</v>
      </c>
      <c r="D31" s="60" t="s">
        <v>42</v>
      </c>
      <c r="E31" s="61" t="s">
        <v>23</v>
      </c>
      <c r="F31" s="114">
        <v>21</v>
      </c>
      <c r="G31" s="22"/>
      <c r="H31" s="88"/>
    </row>
    <row r="32" spans="2:8">
      <c r="B32" s="21"/>
      <c r="C32" s="59">
        <v>10</v>
      </c>
      <c r="D32" s="60" t="s">
        <v>43</v>
      </c>
      <c r="E32" s="61" t="s">
        <v>20</v>
      </c>
      <c r="F32" s="114">
        <v>1</v>
      </c>
      <c r="G32" s="22"/>
      <c r="H32" s="88"/>
    </row>
    <row r="33" spans="2:8" ht="50.45" customHeight="1" thickBot="1">
      <c r="B33" s="21"/>
      <c r="C33" s="130">
        <v>11</v>
      </c>
      <c r="D33" s="127" t="s">
        <v>146</v>
      </c>
      <c r="E33" s="131" t="s">
        <v>20</v>
      </c>
      <c r="F33" s="132">
        <v>5</v>
      </c>
      <c r="G33" s="22"/>
      <c r="H33" s="88"/>
    </row>
    <row r="34" spans="2:8" ht="15" thickBot="1">
      <c r="B34" s="27"/>
      <c r="C34" s="105" t="s">
        <v>44</v>
      </c>
      <c r="D34" s="106" t="s">
        <v>45</v>
      </c>
      <c r="E34" s="107" t="s">
        <v>6</v>
      </c>
      <c r="F34" s="115">
        <v>1</v>
      </c>
      <c r="G34" s="91">
        <v>0</v>
      </c>
      <c r="H34" s="87">
        <f>F34*G34</f>
        <v>0</v>
      </c>
    </row>
    <row r="35" spans="2:8" ht="24.6" customHeight="1">
      <c r="B35" s="21"/>
      <c r="C35" s="64">
        <v>1</v>
      </c>
      <c r="D35" s="60" t="s">
        <v>148</v>
      </c>
      <c r="E35" s="61" t="s">
        <v>23</v>
      </c>
      <c r="F35" s="114">
        <v>72</v>
      </c>
      <c r="G35" s="22"/>
      <c r="H35" s="88"/>
    </row>
    <row r="36" spans="2:8">
      <c r="B36" s="21"/>
      <c r="C36" s="59">
        <v>2</v>
      </c>
      <c r="D36" s="60" t="s">
        <v>34</v>
      </c>
      <c r="E36" s="61" t="s">
        <v>141</v>
      </c>
      <c r="F36" s="114">
        <v>24</v>
      </c>
      <c r="G36" s="22"/>
      <c r="H36" s="88"/>
    </row>
    <row r="37" spans="2:8">
      <c r="B37" s="21"/>
      <c r="C37" s="64">
        <v>3</v>
      </c>
      <c r="D37" s="60" t="s">
        <v>35</v>
      </c>
      <c r="E37" s="61" t="s">
        <v>141</v>
      </c>
      <c r="F37" s="114">
        <v>11</v>
      </c>
      <c r="G37" s="22"/>
      <c r="H37" s="88"/>
    </row>
    <row r="38" spans="2:8">
      <c r="B38" s="21"/>
      <c r="C38" s="59">
        <v>4</v>
      </c>
      <c r="D38" s="60" t="s">
        <v>36</v>
      </c>
      <c r="E38" s="61" t="s">
        <v>23</v>
      </c>
      <c r="F38" s="114">
        <v>24</v>
      </c>
      <c r="G38" s="22"/>
      <c r="H38" s="88"/>
    </row>
    <row r="39" spans="2:8">
      <c r="B39" s="21"/>
      <c r="C39" s="64">
        <v>5</v>
      </c>
      <c r="D39" s="60" t="s">
        <v>37</v>
      </c>
      <c r="E39" s="61" t="s">
        <v>38</v>
      </c>
      <c r="F39" s="114"/>
      <c r="G39" s="22"/>
      <c r="H39" s="88"/>
    </row>
    <row r="40" spans="2:8" ht="24">
      <c r="B40" s="21"/>
      <c r="C40" s="59">
        <v>6</v>
      </c>
      <c r="D40" s="60" t="s">
        <v>39</v>
      </c>
      <c r="E40" s="61" t="s">
        <v>6</v>
      </c>
      <c r="F40" s="114">
        <v>3</v>
      </c>
      <c r="G40" s="22"/>
      <c r="H40" s="88"/>
    </row>
    <row r="41" spans="2:8" ht="50.1" customHeight="1">
      <c r="B41" s="21"/>
      <c r="C41" s="124">
        <v>7</v>
      </c>
      <c r="D41" s="127" t="s">
        <v>158</v>
      </c>
      <c r="E41" s="125" t="s">
        <v>20</v>
      </c>
      <c r="F41" s="126">
        <v>3</v>
      </c>
      <c r="G41" s="22"/>
      <c r="H41" s="88"/>
    </row>
    <row r="42" spans="2:8">
      <c r="B42" s="21"/>
      <c r="C42" s="59">
        <v>8</v>
      </c>
      <c r="D42" s="60" t="s">
        <v>40</v>
      </c>
      <c r="E42" s="61" t="s">
        <v>41</v>
      </c>
      <c r="F42" s="114">
        <v>8.3000000000000007</v>
      </c>
      <c r="G42" s="22"/>
      <c r="H42" s="88"/>
    </row>
    <row r="43" spans="2:8">
      <c r="B43" s="21"/>
      <c r="C43" s="64">
        <v>9</v>
      </c>
      <c r="D43" s="60" t="s">
        <v>42</v>
      </c>
      <c r="E43" s="61" t="s">
        <v>23</v>
      </c>
      <c r="F43" s="114">
        <v>22</v>
      </c>
      <c r="G43" s="22"/>
      <c r="H43" s="88"/>
    </row>
    <row r="44" spans="2:8">
      <c r="B44" s="21"/>
      <c r="C44" s="59">
        <v>10</v>
      </c>
      <c r="D44" s="60" t="s">
        <v>43</v>
      </c>
      <c r="E44" s="61" t="s">
        <v>20</v>
      </c>
      <c r="F44" s="114">
        <v>1</v>
      </c>
      <c r="G44" s="22"/>
      <c r="H44" s="88"/>
    </row>
    <row r="45" spans="2:8" ht="51.95" customHeight="1">
      <c r="B45" s="21"/>
      <c r="C45" s="130">
        <v>11</v>
      </c>
      <c r="D45" s="127" t="s">
        <v>146</v>
      </c>
      <c r="E45" s="131" t="s">
        <v>20</v>
      </c>
      <c r="F45" s="132">
        <v>3</v>
      </c>
      <c r="G45" s="22"/>
      <c r="H45" s="88"/>
    </row>
    <row r="46" spans="2:8" ht="15" thickBot="1">
      <c r="B46" s="21"/>
      <c r="C46" s="67">
        <v>12</v>
      </c>
      <c r="D46" s="68" t="s">
        <v>46</v>
      </c>
      <c r="E46" s="69" t="s">
        <v>38</v>
      </c>
      <c r="F46" s="116">
        <v>100</v>
      </c>
      <c r="G46" s="22"/>
      <c r="H46" s="88"/>
    </row>
    <row r="47" spans="2:8" ht="15" thickBot="1">
      <c r="B47" s="21"/>
      <c r="C47" s="105" t="s">
        <v>47</v>
      </c>
      <c r="D47" s="106" t="s">
        <v>48</v>
      </c>
      <c r="E47" s="107" t="s">
        <v>6</v>
      </c>
      <c r="F47" s="115">
        <v>1</v>
      </c>
      <c r="G47" s="91">
        <v>0</v>
      </c>
      <c r="H47" s="87">
        <f>F47*G47</f>
        <v>0</v>
      </c>
    </row>
    <row r="48" spans="2:8">
      <c r="B48" s="21"/>
      <c r="C48" s="64">
        <v>1</v>
      </c>
      <c r="D48" s="60" t="s">
        <v>33</v>
      </c>
      <c r="E48" s="61" t="s">
        <v>23</v>
      </c>
      <c r="F48" s="114">
        <v>72</v>
      </c>
      <c r="G48" s="70"/>
      <c r="H48" s="88"/>
    </row>
    <row r="49" spans="2:8">
      <c r="B49" s="21"/>
      <c r="C49" s="59">
        <v>2</v>
      </c>
      <c r="D49" s="60" t="s">
        <v>34</v>
      </c>
      <c r="E49" s="61" t="s">
        <v>141</v>
      </c>
      <c r="F49" s="114">
        <v>24</v>
      </c>
      <c r="G49" s="70"/>
      <c r="H49" s="88"/>
    </row>
    <row r="50" spans="2:8">
      <c r="B50" s="21"/>
      <c r="C50" s="64">
        <v>3</v>
      </c>
      <c r="D50" s="60" t="s">
        <v>35</v>
      </c>
      <c r="E50" s="61" t="s">
        <v>141</v>
      </c>
      <c r="F50" s="114">
        <v>11</v>
      </c>
      <c r="G50" s="70"/>
      <c r="H50" s="88"/>
    </row>
    <row r="51" spans="2:8">
      <c r="B51" s="21"/>
      <c r="C51" s="59">
        <v>4</v>
      </c>
      <c r="D51" s="60" t="s">
        <v>36</v>
      </c>
      <c r="E51" s="61" t="s">
        <v>23</v>
      </c>
      <c r="F51" s="114">
        <v>24</v>
      </c>
      <c r="G51" s="70"/>
      <c r="H51" s="88"/>
    </row>
    <row r="52" spans="2:8">
      <c r="B52" s="21"/>
      <c r="C52" s="128">
        <v>5</v>
      </c>
      <c r="D52" s="68" t="s">
        <v>37</v>
      </c>
      <c r="E52" s="129" t="s">
        <v>38</v>
      </c>
      <c r="F52" s="116"/>
      <c r="G52" s="70"/>
      <c r="H52" s="88"/>
    </row>
    <row r="53" spans="2:8" ht="24">
      <c r="B53" s="21"/>
      <c r="C53" s="67">
        <v>6</v>
      </c>
      <c r="D53" s="68" t="s">
        <v>39</v>
      </c>
      <c r="E53" s="129" t="s">
        <v>6</v>
      </c>
      <c r="F53" s="116">
        <v>3</v>
      </c>
      <c r="G53" s="70"/>
      <c r="H53" s="88"/>
    </row>
    <row r="54" spans="2:8" ht="50.25" customHeight="1">
      <c r="B54" s="21"/>
      <c r="C54" s="130">
        <v>7</v>
      </c>
      <c r="D54" s="127" t="s">
        <v>158</v>
      </c>
      <c r="E54" s="131" t="s">
        <v>20</v>
      </c>
      <c r="F54" s="132">
        <v>3</v>
      </c>
      <c r="G54" s="70"/>
      <c r="H54" s="88"/>
    </row>
    <row r="55" spans="2:8">
      <c r="B55" s="21"/>
      <c r="C55" s="67">
        <v>8</v>
      </c>
      <c r="D55" s="68" t="s">
        <v>40</v>
      </c>
      <c r="E55" s="129" t="s">
        <v>41</v>
      </c>
      <c r="F55" s="116">
        <v>8.3000000000000007</v>
      </c>
      <c r="G55" s="70"/>
      <c r="H55" s="88"/>
    </row>
    <row r="56" spans="2:8">
      <c r="B56" s="21"/>
      <c r="C56" s="128">
        <v>9</v>
      </c>
      <c r="D56" s="68" t="s">
        <v>42</v>
      </c>
      <c r="E56" s="129" t="s">
        <v>23</v>
      </c>
      <c r="F56" s="116">
        <v>22</v>
      </c>
      <c r="G56" s="70"/>
      <c r="H56" s="88"/>
    </row>
    <row r="57" spans="2:8">
      <c r="B57" s="21"/>
      <c r="C57" s="67">
        <v>10</v>
      </c>
      <c r="D57" s="68" t="s">
        <v>43</v>
      </c>
      <c r="E57" s="129" t="s">
        <v>20</v>
      </c>
      <c r="F57" s="116">
        <v>1</v>
      </c>
      <c r="G57" s="70"/>
      <c r="H57" s="88"/>
    </row>
    <row r="58" spans="2:8" ht="50.1" customHeight="1">
      <c r="B58" s="21"/>
      <c r="C58" s="130">
        <v>11</v>
      </c>
      <c r="D58" s="127" t="s">
        <v>146</v>
      </c>
      <c r="E58" s="131" t="s">
        <v>20</v>
      </c>
      <c r="F58" s="132">
        <v>3</v>
      </c>
      <c r="G58" s="70"/>
      <c r="H58" s="88"/>
    </row>
    <row r="59" spans="2:8" ht="15" thickBot="1">
      <c r="B59" s="21"/>
      <c r="C59" s="67">
        <v>12</v>
      </c>
      <c r="D59" s="68" t="s">
        <v>46</v>
      </c>
      <c r="E59" s="69" t="s">
        <v>38</v>
      </c>
      <c r="F59" s="116">
        <v>100</v>
      </c>
      <c r="G59" s="70"/>
      <c r="H59" s="88"/>
    </row>
    <row r="60" spans="2:8" ht="15" thickBot="1">
      <c r="B60" s="21"/>
      <c r="C60" s="98" t="s">
        <v>49</v>
      </c>
      <c r="D60" s="99" t="s">
        <v>145</v>
      </c>
      <c r="E60" s="100" t="s">
        <v>6</v>
      </c>
      <c r="F60" s="113">
        <v>1</v>
      </c>
      <c r="G60" s="91">
        <v>0</v>
      </c>
      <c r="H60" s="87">
        <f>F60*G60</f>
        <v>0</v>
      </c>
    </row>
    <row r="61" spans="2:8">
      <c r="B61" s="21"/>
      <c r="C61" s="64">
        <v>1</v>
      </c>
      <c r="D61" s="60" t="s">
        <v>50</v>
      </c>
      <c r="E61" s="61" t="s">
        <v>23</v>
      </c>
      <c r="F61" s="114">
        <v>160</v>
      </c>
      <c r="G61" s="70"/>
      <c r="H61" s="88"/>
    </row>
    <row r="62" spans="2:8">
      <c r="B62" s="21"/>
      <c r="C62" s="59">
        <v>2</v>
      </c>
      <c r="D62" s="60" t="s">
        <v>34</v>
      </c>
      <c r="E62" s="61" t="s">
        <v>141</v>
      </c>
      <c r="F62" s="114">
        <v>80</v>
      </c>
      <c r="G62" s="70"/>
      <c r="H62" s="88"/>
    </row>
    <row r="63" spans="2:8">
      <c r="B63" s="21"/>
      <c r="C63" s="64">
        <v>3</v>
      </c>
      <c r="D63" s="60" t="s">
        <v>51</v>
      </c>
      <c r="E63" s="61" t="s">
        <v>23</v>
      </c>
      <c r="F63" s="114">
        <v>20</v>
      </c>
      <c r="G63" s="70"/>
      <c r="H63" s="88"/>
    </row>
    <row r="64" spans="2:8">
      <c r="B64" s="21"/>
      <c r="C64" s="59">
        <v>4</v>
      </c>
      <c r="D64" s="60" t="s">
        <v>52</v>
      </c>
      <c r="E64" s="61" t="s">
        <v>141</v>
      </c>
      <c r="F64" s="114">
        <v>6</v>
      </c>
      <c r="G64" s="70"/>
      <c r="H64" s="88"/>
    </row>
    <row r="65" spans="2:8">
      <c r="B65" s="21"/>
      <c r="C65" s="64">
        <v>5</v>
      </c>
      <c r="D65" s="60" t="s">
        <v>37</v>
      </c>
      <c r="E65" s="61" t="s">
        <v>38</v>
      </c>
      <c r="F65" s="114"/>
      <c r="G65" s="70"/>
      <c r="H65" s="88"/>
    </row>
    <row r="66" spans="2:8">
      <c r="B66" s="21"/>
      <c r="C66" s="59">
        <v>6</v>
      </c>
      <c r="D66" s="60" t="s">
        <v>53</v>
      </c>
      <c r="E66" s="61" t="s">
        <v>20</v>
      </c>
      <c r="F66" s="114">
        <v>80</v>
      </c>
      <c r="G66" s="70"/>
      <c r="H66" s="88"/>
    </row>
    <row r="67" spans="2:8">
      <c r="B67" s="21"/>
      <c r="C67" s="64">
        <v>7</v>
      </c>
      <c r="D67" s="60" t="s">
        <v>54</v>
      </c>
      <c r="E67" s="61" t="s">
        <v>20</v>
      </c>
      <c r="F67" s="114">
        <v>40</v>
      </c>
      <c r="G67" s="70"/>
      <c r="H67" s="88"/>
    </row>
    <row r="68" spans="2:8">
      <c r="B68" s="21"/>
      <c r="C68" s="59">
        <v>8</v>
      </c>
      <c r="D68" s="60" t="s">
        <v>42</v>
      </c>
      <c r="E68" s="61" t="s">
        <v>23</v>
      </c>
      <c r="F68" s="114">
        <v>12</v>
      </c>
      <c r="G68" s="70"/>
      <c r="H68" s="88"/>
    </row>
    <row r="69" spans="2:8">
      <c r="B69" s="21"/>
      <c r="C69" s="64">
        <v>9</v>
      </c>
      <c r="D69" s="60" t="s">
        <v>43</v>
      </c>
      <c r="E69" s="61" t="s">
        <v>20</v>
      </c>
      <c r="F69" s="114">
        <v>1</v>
      </c>
      <c r="G69" s="70"/>
      <c r="H69" s="88"/>
    </row>
    <row r="70" spans="2:8">
      <c r="B70" s="21"/>
      <c r="C70" s="64">
        <v>10</v>
      </c>
      <c r="D70" s="60" t="s">
        <v>55</v>
      </c>
      <c r="E70" s="61" t="s">
        <v>23</v>
      </c>
      <c r="F70" s="114">
        <v>12</v>
      </c>
      <c r="G70" s="70"/>
      <c r="H70" s="88"/>
    </row>
    <row r="71" spans="2:8">
      <c r="B71" s="21"/>
      <c r="C71" s="64">
        <v>11</v>
      </c>
      <c r="D71" s="60" t="s">
        <v>56</v>
      </c>
      <c r="E71" s="61" t="s">
        <v>20</v>
      </c>
      <c r="F71" s="114">
        <v>60</v>
      </c>
      <c r="G71" s="70"/>
      <c r="H71" s="88"/>
    </row>
    <row r="72" spans="2:8">
      <c r="B72" s="21"/>
      <c r="C72" s="64">
        <v>12</v>
      </c>
      <c r="D72" s="68" t="s">
        <v>57</v>
      </c>
      <c r="E72" s="61" t="s">
        <v>6</v>
      </c>
      <c r="F72" s="114">
        <v>1</v>
      </c>
      <c r="G72" s="70"/>
      <c r="H72" s="88"/>
    </row>
    <row r="73" spans="2:8" ht="15" thickBot="1">
      <c r="B73" s="21"/>
      <c r="C73" s="64">
        <v>13</v>
      </c>
      <c r="D73" s="68" t="s">
        <v>58</v>
      </c>
      <c r="E73" s="69" t="s">
        <v>38</v>
      </c>
      <c r="F73" s="116">
        <v>20</v>
      </c>
      <c r="G73" s="70"/>
      <c r="H73" s="88"/>
    </row>
    <row r="74" spans="2:8" ht="15" thickBot="1">
      <c r="B74" s="21"/>
      <c r="C74" s="98" t="s">
        <v>59</v>
      </c>
      <c r="D74" s="99" t="s">
        <v>60</v>
      </c>
      <c r="E74" s="100" t="s">
        <v>6</v>
      </c>
      <c r="F74" s="113">
        <v>1</v>
      </c>
      <c r="G74" s="91">
        <v>0</v>
      </c>
      <c r="H74" s="87">
        <f>F74*G74</f>
        <v>0</v>
      </c>
    </row>
    <row r="75" spans="2:8" ht="24">
      <c r="B75" s="21"/>
      <c r="C75" s="64">
        <v>1</v>
      </c>
      <c r="D75" s="60" t="s">
        <v>61</v>
      </c>
      <c r="E75" s="61" t="s">
        <v>20</v>
      </c>
      <c r="F75" s="114">
        <v>16</v>
      </c>
      <c r="G75" s="70"/>
      <c r="H75" s="88"/>
    </row>
    <row r="76" spans="2:8" ht="24">
      <c r="B76" s="21"/>
      <c r="C76" s="59">
        <v>2</v>
      </c>
      <c r="D76" s="60" t="s">
        <v>62</v>
      </c>
      <c r="E76" s="61" t="s">
        <v>20</v>
      </c>
      <c r="F76" s="114">
        <v>1</v>
      </c>
      <c r="G76" s="70"/>
      <c r="H76" s="88"/>
    </row>
    <row r="77" spans="2:8" ht="24.75" thickBot="1">
      <c r="B77" s="21"/>
      <c r="C77" s="64">
        <v>3</v>
      </c>
      <c r="D77" s="60" t="s">
        <v>63</v>
      </c>
      <c r="E77" s="61" t="s">
        <v>20</v>
      </c>
      <c r="F77" s="114">
        <v>1</v>
      </c>
      <c r="G77" s="70"/>
      <c r="H77" s="88"/>
    </row>
    <row r="78" spans="2:8" ht="15" thickBot="1">
      <c r="B78" s="21"/>
      <c r="C78" s="98" t="s">
        <v>64</v>
      </c>
      <c r="D78" s="99" t="s">
        <v>65</v>
      </c>
      <c r="E78" s="100" t="s">
        <v>6</v>
      </c>
      <c r="F78" s="113">
        <v>1</v>
      </c>
      <c r="G78" s="91">
        <v>0</v>
      </c>
      <c r="H78" s="87">
        <f>F78*G78</f>
        <v>0</v>
      </c>
    </row>
    <row r="79" spans="2:8" ht="26.45" customHeight="1" thickBot="1">
      <c r="B79" s="21"/>
      <c r="C79" s="64">
        <v>1</v>
      </c>
      <c r="D79" s="60" t="s">
        <v>66</v>
      </c>
      <c r="E79" s="61" t="s">
        <v>20</v>
      </c>
      <c r="F79" s="114">
        <v>5</v>
      </c>
      <c r="G79" s="70"/>
      <c r="H79" s="88"/>
    </row>
    <row r="80" spans="2:8" ht="15" thickBot="1">
      <c r="B80" s="21"/>
      <c r="C80" s="98" t="s">
        <v>67</v>
      </c>
      <c r="D80" s="99" t="s">
        <v>68</v>
      </c>
      <c r="E80" s="100" t="s">
        <v>6</v>
      </c>
      <c r="F80" s="113">
        <v>1</v>
      </c>
      <c r="G80" s="91">
        <v>0</v>
      </c>
      <c r="H80" s="87">
        <f>F80*G80</f>
        <v>0</v>
      </c>
    </row>
    <row r="81" spans="2:8" ht="15" thickBot="1">
      <c r="B81" s="21"/>
      <c r="C81" s="64">
        <v>1</v>
      </c>
      <c r="D81" s="60" t="s">
        <v>69</v>
      </c>
      <c r="E81" s="61" t="s">
        <v>20</v>
      </c>
      <c r="F81" s="114">
        <v>23</v>
      </c>
      <c r="G81" s="70"/>
      <c r="H81" s="88"/>
    </row>
    <row r="82" spans="2:8" ht="15" thickBot="1">
      <c r="B82" s="21"/>
      <c r="C82" s="32">
        <v>9</v>
      </c>
      <c r="D82" s="28" t="s">
        <v>70</v>
      </c>
      <c r="E82" s="29" t="s">
        <v>6</v>
      </c>
      <c r="F82" s="117">
        <v>1</v>
      </c>
      <c r="G82" s="91">
        <v>0</v>
      </c>
      <c r="H82" s="87">
        <f>F82*G82</f>
        <v>0</v>
      </c>
    </row>
    <row r="83" spans="2:8" ht="15" thickBot="1">
      <c r="B83" s="21"/>
      <c r="C83" s="64">
        <v>1</v>
      </c>
      <c r="D83" s="60" t="s">
        <v>71</v>
      </c>
      <c r="E83" s="61" t="s">
        <v>20</v>
      </c>
      <c r="F83" s="114">
        <v>16</v>
      </c>
      <c r="G83" s="70"/>
      <c r="H83" s="88"/>
    </row>
    <row r="84" spans="2:8" ht="15" thickBot="1">
      <c r="B84" s="21"/>
      <c r="C84" s="101" t="s">
        <v>72</v>
      </c>
      <c r="D84" s="102" t="s">
        <v>73</v>
      </c>
      <c r="E84" s="103" t="s">
        <v>6</v>
      </c>
      <c r="F84" s="108">
        <v>1</v>
      </c>
      <c r="G84" s="91">
        <v>0</v>
      </c>
      <c r="H84" s="87">
        <f>F84*G84</f>
        <v>0</v>
      </c>
    </row>
    <row r="85" spans="2:8">
      <c r="B85" s="21"/>
      <c r="C85" s="64">
        <v>1</v>
      </c>
      <c r="D85" s="60" t="s">
        <v>74</v>
      </c>
      <c r="E85" s="61" t="s">
        <v>141</v>
      </c>
      <c r="F85" s="110">
        <v>25</v>
      </c>
      <c r="G85" s="70"/>
      <c r="H85" s="89"/>
    </row>
    <row r="86" spans="2:8">
      <c r="B86" s="21"/>
      <c r="C86" s="59">
        <v>2</v>
      </c>
      <c r="D86" s="60" t="s">
        <v>75</v>
      </c>
      <c r="E86" s="61" t="s">
        <v>141</v>
      </c>
      <c r="F86" s="110">
        <v>13</v>
      </c>
      <c r="G86" s="70"/>
      <c r="H86" s="89"/>
    </row>
    <row r="87" spans="2:8">
      <c r="B87" s="21"/>
      <c r="C87" s="59">
        <v>3</v>
      </c>
      <c r="D87" s="62" t="s">
        <v>76</v>
      </c>
      <c r="E87" s="63" t="s">
        <v>23</v>
      </c>
      <c r="F87" s="111">
        <v>27</v>
      </c>
      <c r="G87" s="70"/>
      <c r="H87" s="89"/>
    </row>
    <row r="88" spans="2:8">
      <c r="B88" s="21"/>
      <c r="C88" s="64">
        <v>4</v>
      </c>
      <c r="D88" s="65" t="s">
        <v>149</v>
      </c>
      <c r="E88" s="66" t="s">
        <v>23</v>
      </c>
      <c r="F88" s="112">
        <v>17</v>
      </c>
      <c r="G88" s="70"/>
      <c r="H88" s="89"/>
    </row>
    <row r="89" spans="2:8">
      <c r="B89" s="21"/>
      <c r="C89" s="59">
        <v>5</v>
      </c>
      <c r="D89" s="65" t="s">
        <v>78</v>
      </c>
      <c r="E89" s="66" t="s">
        <v>20</v>
      </c>
      <c r="F89" s="112">
        <v>1</v>
      </c>
      <c r="G89" s="70"/>
      <c r="H89" s="89"/>
    </row>
    <row r="90" spans="2:8">
      <c r="B90" s="21"/>
      <c r="C90" s="59">
        <v>6</v>
      </c>
      <c r="D90" s="65" t="s">
        <v>79</v>
      </c>
      <c r="E90" s="63" t="s">
        <v>6</v>
      </c>
      <c r="F90" s="111">
        <v>5</v>
      </c>
      <c r="G90" s="70"/>
      <c r="H90" s="89"/>
    </row>
    <row r="91" spans="2:8">
      <c r="B91" s="21"/>
      <c r="C91" s="64">
        <v>7</v>
      </c>
      <c r="D91" s="65" t="s">
        <v>80</v>
      </c>
      <c r="E91" s="66" t="s">
        <v>20</v>
      </c>
      <c r="F91" s="112">
        <v>5</v>
      </c>
      <c r="G91" s="70"/>
      <c r="H91" s="89"/>
    </row>
    <row r="92" spans="2:8">
      <c r="B92" s="21"/>
      <c r="C92" s="59">
        <v>8</v>
      </c>
      <c r="D92" s="65" t="s">
        <v>81</v>
      </c>
      <c r="E92" s="66" t="s">
        <v>41</v>
      </c>
      <c r="F92" s="112">
        <v>14</v>
      </c>
      <c r="G92" s="70"/>
      <c r="H92" s="89"/>
    </row>
    <row r="93" spans="2:8">
      <c r="B93" s="21"/>
      <c r="C93" s="59">
        <v>9</v>
      </c>
      <c r="D93" s="65" t="s">
        <v>82</v>
      </c>
      <c r="E93" s="66" t="s">
        <v>20</v>
      </c>
      <c r="F93" s="112">
        <v>10</v>
      </c>
      <c r="G93" s="70"/>
      <c r="H93" s="89"/>
    </row>
    <row r="94" spans="2:8">
      <c r="B94" s="21"/>
      <c r="C94" s="64">
        <v>10</v>
      </c>
      <c r="D94" s="65" t="s">
        <v>83</v>
      </c>
      <c r="E94" s="66" t="s">
        <v>20</v>
      </c>
      <c r="F94" s="112">
        <v>5</v>
      </c>
      <c r="G94" s="70"/>
      <c r="H94" s="89"/>
    </row>
    <row r="95" spans="2:8" ht="15" thickBot="1">
      <c r="B95" s="21"/>
      <c r="C95" s="59">
        <v>11</v>
      </c>
      <c r="D95" s="65" t="s">
        <v>84</v>
      </c>
      <c r="E95" s="66" t="s">
        <v>85</v>
      </c>
      <c r="F95" s="114">
        <v>12</v>
      </c>
      <c r="G95" s="70"/>
      <c r="H95" s="89"/>
    </row>
    <row r="96" spans="2:8" ht="15" thickBot="1">
      <c r="B96" s="21"/>
      <c r="C96" s="101" t="s">
        <v>86</v>
      </c>
      <c r="D96" s="102" t="s">
        <v>87</v>
      </c>
      <c r="E96" s="103" t="s">
        <v>6</v>
      </c>
      <c r="F96" s="108">
        <v>1</v>
      </c>
      <c r="G96" s="91">
        <v>0</v>
      </c>
      <c r="H96" s="87">
        <f>F96*G96</f>
        <v>0</v>
      </c>
    </row>
    <row r="97" spans="2:8" ht="24">
      <c r="B97" s="21"/>
      <c r="C97" s="59">
        <v>1</v>
      </c>
      <c r="D97" s="65" t="s">
        <v>88</v>
      </c>
      <c r="E97" s="66" t="s">
        <v>20</v>
      </c>
      <c r="F97" s="112">
        <v>2</v>
      </c>
      <c r="G97" s="70"/>
      <c r="H97" s="88"/>
    </row>
    <row r="98" spans="2:8">
      <c r="B98" s="21"/>
      <c r="C98" s="59">
        <v>2</v>
      </c>
      <c r="D98" s="65" t="s">
        <v>89</v>
      </c>
      <c r="E98" s="66" t="s">
        <v>6</v>
      </c>
      <c r="F98" s="112">
        <v>2</v>
      </c>
      <c r="G98" s="70"/>
      <c r="H98" s="88"/>
    </row>
    <row r="99" spans="2:8">
      <c r="B99" s="21"/>
      <c r="C99" s="59">
        <v>3</v>
      </c>
      <c r="D99" s="60" t="s">
        <v>74</v>
      </c>
      <c r="E99" s="61" t="s">
        <v>141</v>
      </c>
      <c r="F99" s="110">
        <v>24</v>
      </c>
      <c r="G99" s="70"/>
      <c r="H99" s="88"/>
    </row>
    <row r="100" spans="2:8">
      <c r="B100" s="21"/>
      <c r="C100" s="59">
        <v>4</v>
      </c>
      <c r="D100" s="60" t="s">
        <v>75</v>
      </c>
      <c r="E100" s="61" t="s">
        <v>141</v>
      </c>
      <c r="F100" s="110">
        <v>11</v>
      </c>
      <c r="G100" s="70"/>
      <c r="H100" s="88"/>
    </row>
    <row r="101" spans="2:8">
      <c r="B101" s="21"/>
      <c r="C101" s="59">
        <v>5</v>
      </c>
      <c r="D101" s="62" t="s">
        <v>76</v>
      </c>
      <c r="E101" s="63" t="s">
        <v>23</v>
      </c>
      <c r="F101" s="111">
        <v>24</v>
      </c>
      <c r="G101" s="70"/>
      <c r="H101" s="88"/>
    </row>
    <row r="102" spans="2:8">
      <c r="B102" s="21"/>
      <c r="C102" s="59">
        <v>6</v>
      </c>
      <c r="D102" s="65" t="s">
        <v>77</v>
      </c>
      <c r="E102" s="66" t="s">
        <v>23</v>
      </c>
      <c r="F102" s="112">
        <v>22</v>
      </c>
      <c r="G102" s="70"/>
      <c r="H102" s="88"/>
    </row>
    <row r="103" spans="2:8">
      <c r="B103" s="21"/>
      <c r="C103" s="59">
        <v>7</v>
      </c>
      <c r="D103" s="65" t="s">
        <v>78</v>
      </c>
      <c r="E103" s="66" t="s">
        <v>20</v>
      </c>
      <c r="F103" s="112">
        <v>1</v>
      </c>
      <c r="G103" s="70"/>
      <c r="H103" s="88"/>
    </row>
    <row r="104" spans="2:8">
      <c r="B104" s="21"/>
      <c r="C104" s="59">
        <v>8</v>
      </c>
      <c r="D104" s="65" t="s">
        <v>79</v>
      </c>
      <c r="E104" s="63" t="s">
        <v>6</v>
      </c>
      <c r="F104" s="111">
        <v>3</v>
      </c>
      <c r="G104" s="70"/>
      <c r="H104" s="88"/>
    </row>
    <row r="105" spans="2:8">
      <c r="B105" s="21"/>
      <c r="C105" s="59">
        <v>9</v>
      </c>
      <c r="D105" s="65" t="s">
        <v>80</v>
      </c>
      <c r="E105" s="66" t="s">
        <v>20</v>
      </c>
      <c r="F105" s="112">
        <v>3</v>
      </c>
      <c r="G105" s="70"/>
      <c r="H105" s="88"/>
    </row>
    <row r="106" spans="2:8">
      <c r="B106" s="21"/>
      <c r="C106" s="59">
        <v>10</v>
      </c>
      <c r="D106" s="65" t="s">
        <v>81</v>
      </c>
      <c r="E106" s="66" t="s">
        <v>41</v>
      </c>
      <c r="F106" s="114">
        <v>8.3000000000000007</v>
      </c>
      <c r="G106" s="70"/>
      <c r="H106" s="88"/>
    </row>
    <row r="107" spans="2:8">
      <c r="B107" s="21"/>
      <c r="C107" s="59">
        <v>11</v>
      </c>
      <c r="D107" s="65" t="s">
        <v>82</v>
      </c>
      <c r="E107" s="66" t="s">
        <v>20</v>
      </c>
      <c r="F107" s="114">
        <v>6</v>
      </c>
      <c r="G107" s="70"/>
      <c r="H107" s="88"/>
    </row>
    <row r="108" spans="2:8">
      <c r="B108" s="21"/>
      <c r="C108" s="59">
        <v>12</v>
      </c>
      <c r="D108" s="65" t="s">
        <v>83</v>
      </c>
      <c r="E108" s="66" t="s">
        <v>20</v>
      </c>
      <c r="F108" s="114">
        <v>3</v>
      </c>
      <c r="G108" s="70"/>
      <c r="H108" s="88"/>
    </row>
    <row r="109" spans="2:8" ht="15" thickBot="1">
      <c r="B109" s="21"/>
      <c r="C109" s="59">
        <v>13</v>
      </c>
      <c r="D109" s="65" t="s">
        <v>90</v>
      </c>
      <c r="E109" s="66" t="s">
        <v>85</v>
      </c>
      <c r="F109" s="114">
        <v>11</v>
      </c>
      <c r="G109" s="70"/>
      <c r="H109" s="88"/>
    </row>
    <row r="110" spans="2:8" ht="15" thickBot="1">
      <c r="B110" s="21"/>
      <c r="C110" s="101" t="s">
        <v>91</v>
      </c>
      <c r="D110" s="102" t="s">
        <v>92</v>
      </c>
      <c r="E110" s="103" t="s">
        <v>6</v>
      </c>
      <c r="F110" s="108">
        <v>1</v>
      </c>
      <c r="G110" s="91">
        <v>0</v>
      </c>
      <c r="H110" s="87">
        <f>F110*G110</f>
        <v>0</v>
      </c>
    </row>
    <row r="111" spans="2:8" ht="24">
      <c r="B111" s="21"/>
      <c r="C111" s="59">
        <v>1</v>
      </c>
      <c r="D111" s="65" t="s">
        <v>88</v>
      </c>
      <c r="E111" s="66" t="s">
        <v>20</v>
      </c>
      <c r="F111" s="112">
        <v>2</v>
      </c>
      <c r="G111" s="70"/>
      <c r="H111" s="89"/>
    </row>
    <row r="112" spans="2:8">
      <c r="B112" s="21"/>
      <c r="C112" s="59">
        <v>2</v>
      </c>
      <c r="D112" s="65" t="s">
        <v>89</v>
      </c>
      <c r="E112" s="66" t="s">
        <v>6</v>
      </c>
      <c r="F112" s="112">
        <v>2</v>
      </c>
      <c r="G112" s="70"/>
      <c r="H112" s="89"/>
    </row>
    <row r="113" spans="2:8">
      <c r="B113" s="21"/>
      <c r="C113" s="59">
        <v>3</v>
      </c>
      <c r="D113" s="60" t="s">
        <v>74</v>
      </c>
      <c r="E113" s="61" t="s">
        <v>141</v>
      </c>
      <c r="F113" s="110">
        <v>24</v>
      </c>
      <c r="G113" s="70"/>
      <c r="H113" s="89"/>
    </row>
    <row r="114" spans="2:8">
      <c r="B114" s="21"/>
      <c r="C114" s="59">
        <v>4</v>
      </c>
      <c r="D114" s="60" t="s">
        <v>75</v>
      </c>
      <c r="E114" s="61" t="s">
        <v>141</v>
      </c>
      <c r="F114" s="110">
        <v>11</v>
      </c>
      <c r="G114" s="70"/>
      <c r="H114" s="89"/>
    </row>
    <row r="115" spans="2:8">
      <c r="B115" s="21"/>
      <c r="C115" s="59">
        <v>5</v>
      </c>
      <c r="D115" s="62" t="s">
        <v>76</v>
      </c>
      <c r="E115" s="63" t="s">
        <v>23</v>
      </c>
      <c r="F115" s="111">
        <v>24</v>
      </c>
      <c r="G115" s="70"/>
      <c r="H115" s="89"/>
    </row>
    <row r="116" spans="2:8">
      <c r="B116" s="21"/>
      <c r="C116" s="59">
        <v>6</v>
      </c>
      <c r="D116" s="65" t="s">
        <v>77</v>
      </c>
      <c r="E116" s="66" t="s">
        <v>23</v>
      </c>
      <c r="F116" s="112">
        <v>22</v>
      </c>
      <c r="G116" s="70"/>
      <c r="H116" s="89"/>
    </row>
    <row r="117" spans="2:8">
      <c r="B117" s="21"/>
      <c r="C117" s="59">
        <v>7</v>
      </c>
      <c r="D117" s="65" t="s">
        <v>78</v>
      </c>
      <c r="E117" s="66" t="s">
        <v>20</v>
      </c>
      <c r="F117" s="112">
        <v>1</v>
      </c>
      <c r="G117" s="70"/>
      <c r="H117" s="89"/>
    </row>
    <row r="118" spans="2:8">
      <c r="B118" s="21"/>
      <c r="C118" s="59">
        <v>8</v>
      </c>
      <c r="D118" s="65" t="s">
        <v>79</v>
      </c>
      <c r="E118" s="63" t="s">
        <v>6</v>
      </c>
      <c r="F118" s="111">
        <v>3</v>
      </c>
      <c r="G118" s="70"/>
      <c r="H118" s="89"/>
    </row>
    <row r="119" spans="2:8">
      <c r="B119" s="21"/>
      <c r="C119" s="59">
        <v>9</v>
      </c>
      <c r="D119" s="65" t="s">
        <v>80</v>
      </c>
      <c r="E119" s="66" t="s">
        <v>20</v>
      </c>
      <c r="F119" s="112">
        <v>3</v>
      </c>
      <c r="G119" s="70"/>
      <c r="H119" s="89"/>
    </row>
    <row r="120" spans="2:8">
      <c r="B120" s="21"/>
      <c r="C120" s="59">
        <v>10</v>
      </c>
      <c r="D120" s="65" t="s">
        <v>81</v>
      </c>
      <c r="E120" s="66" t="s">
        <v>41</v>
      </c>
      <c r="F120" s="114">
        <v>8.3000000000000007</v>
      </c>
      <c r="G120" s="70"/>
      <c r="H120" s="89"/>
    </row>
    <row r="121" spans="2:8">
      <c r="B121" s="21"/>
      <c r="C121" s="59">
        <v>11</v>
      </c>
      <c r="D121" s="65" t="s">
        <v>82</v>
      </c>
      <c r="E121" s="66" t="s">
        <v>20</v>
      </c>
      <c r="F121" s="114">
        <v>6</v>
      </c>
      <c r="G121" s="70"/>
      <c r="H121" s="89"/>
    </row>
    <row r="122" spans="2:8">
      <c r="B122" s="21"/>
      <c r="C122" s="59">
        <v>12</v>
      </c>
      <c r="D122" s="65" t="s">
        <v>83</v>
      </c>
      <c r="E122" s="66" t="s">
        <v>20</v>
      </c>
      <c r="F122" s="114">
        <v>3</v>
      </c>
      <c r="G122" s="70"/>
      <c r="H122" s="89"/>
    </row>
    <row r="123" spans="2:8" ht="15" thickBot="1">
      <c r="B123" s="21"/>
      <c r="C123" s="59">
        <v>13</v>
      </c>
      <c r="D123" s="65" t="s">
        <v>90</v>
      </c>
      <c r="E123" s="66" t="s">
        <v>85</v>
      </c>
      <c r="F123" s="114">
        <v>11</v>
      </c>
      <c r="G123" s="70"/>
      <c r="H123" s="89"/>
    </row>
    <row r="124" spans="2:8" ht="15" thickBot="1">
      <c r="B124" s="21"/>
      <c r="C124" s="98" t="s">
        <v>93</v>
      </c>
      <c r="D124" s="99" t="s">
        <v>145</v>
      </c>
      <c r="E124" s="152" t="s">
        <v>6</v>
      </c>
      <c r="F124" s="153">
        <v>1</v>
      </c>
      <c r="G124" s="91">
        <v>0</v>
      </c>
      <c r="H124" s="87">
        <f>F124*G124</f>
        <v>0</v>
      </c>
    </row>
    <row r="125" spans="2:8" ht="24">
      <c r="B125" s="21"/>
      <c r="C125" s="64">
        <v>1</v>
      </c>
      <c r="D125" s="60" t="s">
        <v>94</v>
      </c>
      <c r="E125" s="61" t="s">
        <v>23</v>
      </c>
      <c r="F125" s="114">
        <v>160</v>
      </c>
      <c r="G125" s="70"/>
      <c r="H125" s="89"/>
    </row>
    <row r="126" spans="2:8" ht="24">
      <c r="B126" s="21"/>
      <c r="C126" s="59">
        <v>2</v>
      </c>
      <c r="D126" s="60" t="s">
        <v>95</v>
      </c>
      <c r="E126" s="61" t="s">
        <v>141</v>
      </c>
      <c r="F126" s="114">
        <v>80</v>
      </c>
      <c r="G126" s="70"/>
      <c r="H126" s="89"/>
    </row>
    <row r="127" spans="2:8" ht="24">
      <c r="B127" s="21"/>
      <c r="C127" s="64">
        <v>3</v>
      </c>
      <c r="D127" s="60" t="s">
        <v>96</v>
      </c>
      <c r="E127" s="61" t="s">
        <v>23</v>
      </c>
      <c r="F127" s="114">
        <v>20</v>
      </c>
      <c r="G127" s="70"/>
      <c r="H127" s="89"/>
    </row>
    <row r="128" spans="2:8">
      <c r="B128" s="21"/>
      <c r="C128" s="59">
        <v>4</v>
      </c>
      <c r="D128" s="60" t="s">
        <v>52</v>
      </c>
      <c r="E128" s="61" t="s">
        <v>141</v>
      </c>
      <c r="F128" s="114">
        <v>6</v>
      </c>
      <c r="G128" s="70"/>
      <c r="H128" s="89"/>
    </row>
    <row r="129" spans="2:8">
      <c r="B129" s="21"/>
      <c r="C129" s="64">
        <v>5</v>
      </c>
      <c r="D129" s="60" t="s">
        <v>97</v>
      </c>
      <c r="E129" s="61" t="s">
        <v>23</v>
      </c>
      <c r="F129" s="114">
        <v>12</v>
      </c>
      <c r="G129" s="70"/>
      <c r="H129" s="89"/>
    </row>
    <row r="130" spans="2:8" ht="15.75" customHeight="1">
      <c r="B130" s="21"/>
      <c r="C130" s="59">
        <v>6</v>
      </c>
      <c r="D130" s="60" t="s">
        <v>98</v>
      </c>
      <c r="E130" s="61" t="s">
        <v>23</v>
      </c>
      <c r="F130" s="114">
        <v>12</v>
      </c>
      <c r="G130" s="70"/>
      <c r="H130" s="89"/>
    </row>
    <row r="131" spans="2:8">
      <c r="B131" s="21"/>
      <c r="C131" s="64">
        <v>7</v>
      </c>
      <c r="D131" s="60" t="s">
        <v>99</v>
      </c>
      <c r="E131" s="61" t="s">
        <v>20</v>
      </c>
      <c r="F131" s="114">
        <v>1</v>
      </c>
      <c r="G131" s="70"/>
      <c r="H131" s="89"/>
    </row>
    <row r="132" spans="2:8">
      <c r="B132" s="21"/>
      <c r="C132" s="59">
        <v>8</v>
      </c>
      <c r="D132" s="60" t="s">
        <v>100</v>
      </c>
      <c r="E132" s="61" t="s">
        <v>141</v>
      </c>
      <c r="F132" s="114">
        <v>100</v>
      </c>
      <c r="G132" s="70"/>
      <c r="H132" s="89"/>
    </row>
    <row r="133" spans="2:8" ht="15" thickBot="1">
      <c r="B133" s="21"/>
      <c r="C133" s="64">
        <v>9</v>
      </c>
      <c r="D133" s="60" t="s">
        <v>101</v>
      </c>
      <c r="E133" s="61" t="s">
        <v>6</v>
      </c>
      <c r="F133" s="114">
        <v>1</v>
      </c>
      <c r="G133" s="70"/>
      <c r="H133" s="89"/>
    </row>
    <row r="134" spans="2:8" ht="15" thickBot="1">
      <c r="B134" s="27"/>
      <c r="C134" s="98" t="s">
        <v>102</v>
      </c>
      <c r="D134" s="102" t="s">
        <v>103</v>
      </c>
      <c r="E134" s="103" t="s">
        <v>6</v>
      </c>
      <c r="F134" s="118">
        <v>1</v>
      </c>
      <c r="G134" s="91">
        <v>0</v>
      </c>
      <c r="H134" s="87">
        <f>F134*G134</f>
        <v>0</v>
      </c>
    </row>
    <row r="135" spans="2:8">
      <c r="B135" s="21"/>
      <c r="C135" s="64">
        <v>1</v>
      </c>
      <c r="D135" s="60" t="s">
        <v>155</v>
      </c>
      <c r="E135" s="66" t="s">
        <v>153</v>
      </c>
      <c r="F135" s="114">
        <v>8</v>
      </c>
      <c r="G135" s="70"/>
      <c r="H135" s="89"/>
    </row>
    <row r="136" spans="2:8">
      <c r="B136" s="21"/>
      <c r="C136" s="64">
        <v>2</v>
      </c>
      <c r="D136" s="60" t="s">
        <v>104</v>
      </c>
      <c r="E136" s="66" t="s">
        <v>156</v>
      </c>
      <c r="F136" s="114">
        <v>20</v>
      </c>
      <c r="G136" s="70"/>
      <c r="H136" s="89"/>
    </row>
    <row r="137" spans="2:8">
      <c r="B137" s="21"/>
      <c r="C137" s="64">
        <v>3</v>
      </c>
      <c r="D137" s="60" t="s">
        <v>105</v>
      </c>
      <c r="E137" s="66" t="s">
        <v>156</v>
      </c>
      <c r="F137" s="114">
        <v>120</v>
      </c>
      <c r="G137" s="70"/>
      <c r="H137" s="89"/>
    </row>
    <row r="138" spans="2:8">
      <c r="B138" s="21"/>
      <c r="C138" s="64">
        <v>4</v>
      </c>
      <c r="D138" s="60" t="s">
        <v>106</v>
      </c>
      <c r="E138" s="66" t="s">
        <v>156</v>
      </c>
      <c r="F138" s="114">
        <v>2</v>
      </c>
      <c r="G138" s="70"/>
      <c r="H138" s="89"/>
    </row>
    <row r="139" spans="2:8">
      <c r="B139" s="21"/>
      <c r="C139" s="64">
        <v>5</v>
      </c>
      <c r="D139" s="60" t="s">
        <v>107</v>
      </c>
      <c r="E139" s="66" t="s">
        <v>156</v>
      </c>
      <c r="F139" s="114">
        <v>5</v>
      </c>
      <c r="G139" s="70"/>
      <c r="H139" s="89"/>
    </row>
    <row r="140" spans="2:8">
      <c r="B140" s="21"/>
      <c r="C140" s="64">
        <v>5</v>
      </c>
      <c r="D140" s="60" t="s">
        <v>108</v>
      </c>
      <c r="E140" s="66" t="s">
        <v>156</v>
      </c>
      <c r="F140" s="114">
        <v>40</v>
      </c>
      <c r="G140" s="70"/>
      <c r="H140" s="89"/>
    </row>
    <row r="141" spans="2:8" ht="15" thickBot="1">
      <c r="B141" s="27"/>
      <c r="C141" s="64">
        <v>6</v>
      </c>
      <c r="D141" s="60" t="s">
        <v>157</v>
      </c>
      <c r="E141" s="66" t="s">
        <v>20</v>
      </c>
      <c r="F141" s="119">
        <v>1</v>
      </c>
      <c r="G141" s="71"/>
      <c r="H141" s="90"/>
    </row>
    <row r="142" spans="2:8" ht="15" thickBot="1">
      <c r="B142" s="27"/>
      <c r="C142" s="98" t="s">
        <v>109</v>
      </c>
      <c r="D142" s="102" t="s">
        <v>110</v>
      </c>
      <c r="E142" s="103" t="s">
        <v>6</v>
      </c>
      <c r="F142" s="118">
        <v>1</v>
      </c>
      <c r="G142" s="91">
        <v>0</v>
      </c>
      <c r="H142" s="87">
        <f>F142*G142</f>
        <v>0</v>
      </c>
    </row>
    <row r="143" spans="2:8">
      <c r="B143" s="21"/>
      <c r="C143" s="64">
        <v>1</v>
      </c>
      <c r="D143" s="60" t="s">
        <v>111</v>
      </c>
      <c r="E143" s="66" t="s">
        <v>6</v>
      </c>
      <c r="F143" s="114">
        <v>1</v>
      </c>
      <c r="G143" s="70"/>
      <c r="H143" s="89"/>
    </row>
    <row r="144" spans="2:8">
      <c r="B144" s="21"/>
      <c r="C144" s="64">
        <v>2</v>
      </c>
      <c r="D144" s="60" t="s">
        <v>112</v>
      </c>
      <c r="E144" s="66" t="s">
        <v>6</v>
      </c>
      <c r="F144" s="114">
        <v>1</v>
      </c>
      <c r="G144" s="70"/>
      <c r="H144" s="89"/>
    </row>
    <row r="145" spans="2:8">
      <c r="B145" s="21"/>
      <c r="C145" s="64">
        <v>3</v>
      </c>
      <c r="D145" s="60" t="s">
        <v>113</v>
      </c>
      <c r="E145" s="66" t="s">
        <v>6</v>
      </c>
      <c r="F145" s="114">
        <v>1</v>
      </c>
      <c r="G145" s="70"/>
      <c r="H145" s="89"/>
    </row>
    <row r="146" spans="2:8">
      <c r="B146" s="21"/>
      <c r="C146" s="64">
        <v>4</v>
      </c>
      <c r="D146" s="60" t="s">
        <v>114</v>
      </c>
      <c r="E146" s="66" t="s">
        <v>6</v>
      </c>
      <c r="F146" s="114">
        <v>1</v>
      </c>
      <c r="G146" s="70"/>
      <c r="H146" s="89"/>
    </row>
    <row r="147" spans="2:8">
      <c r="B147" s="21"/>
      <c r="C147" s="64">
        <v>5</v>
      </c>
      <c r="D147" s="60" t="s">
        <v>152</v>
      </c>
      <c r="E147" s="66" t="s">
        <v>153</v>
      </c>
      <c r="F147" s="114">
        <v>8</v>
      </c>
      <c r="G147" s="70"/>
      <c r="H147" s="89"/>
    </row>
    <row r="148" spans="2:8">
      <c r="B148" s="21"/>
      <c r="C148" s="64">
        <v>6</v>
      </c>
      <c r="D148" s="60" t="s">
        <v>115</v>
      </c>
      <c r="E148" s="66" t="s">
        <v>6</v>
      </c>
      <c r="F148" s="114">
        <v>1</v>
      </c>
      <c r="G148" s="70"/>
      <c r="H148" s="89"/>
    </row>
    <row r="149" spans="2:8" ht="15" thickBot="1">
      <c r="B149" s="27"/>
      <c r="C149" s="34"/>
      <c r="D149" s="35"/>
      <c r="E149" s="36"/>
      <c r="F149" s="37"/>
      <c r="G149" s="33"/>
      <c r="H149" s="88"/>
    </row>
    <row r="150" spans="2:8" ht="15.75" thickBot="1">
      <c r="B150" s="17" t="s">
        <v>4</v>
      </c>
      <c r="C150" s="216" t="s">
        <v>143</v>
      </c>
      <c r="D150" s="216"/>
      <c r="E150" s="18"/>
      <c r="F150" s="19"/>
      <c r="G150" s="20"/>
      <c r="H150" s="92">
        <f>SUM(H8:H149)</f>
        <v>0</v>
      </c>
    </row>
    <row r="151" spans="2:8">
      <c r="B151" s="38"/>
      <c r="C151" s="38"/>
      <c r="D151" s="38"/>
      <c r="E151" s="38"/>
      <c r="F151" s="38"/>
      <c r="G151" s="39"/>
      <c r="H151" s="40"/>
    </row>
    <row r="152" spans="2:8">
      <c r="B152" s="38"/>
      <c r="C152" s="38"/>
      <c r="D152" s="38"/>
      <c r="E152" s="38"/>
      <c r="F152" s="38"/>
      <c r="G152" s="39"/>
      <c r="H152" s="40"/>
    </row>
  </sheetData>
  <mergeCells count="4">
    <mergeCell ref="C150:D150"/>
    <mergeCell ref="B1:H3"/>
    <mergeCell ref="B5:C5"/>
    <mergeCell ref="B7:C7"/>
  </mergeCells>
  <conditionalFormatting sqref="B7 D7:H7">
    <cfRule type="expression" dxfId="15" priority="3">
      <formula>#REF!="__3"</formula>
    </cfRule>
    <cfRule type="expression" dxfId="14" priority="4">
      <formula>#REF!="_2"</formula>
    </cfRule>
  </conditionalFormatting>
  <conditionalFormatting sqref="B150:C150 E150:H150 B8:H149">
    <cfRule type="expression" dxfId="13" priority="1">
      <formula>#REF!="__3"</formula>
    </cfRule>
    <cfRule type="expression" dxfId="12" priority="2">
      <formula>#REF!="_2"</formula>
    </cfRule>
  </conditionalFormatting>
  <pageMargins left="0.59055118110236227" right="0.59055118110236227" top="0.78740157480314965" bottom="0.78740157480314965" header="0.31496062992125984" footer="0.31496062992125984"/>
  <pageSetup paperSize="9" scale="71" fitToHeight="0" orientation="portrait" r:id="rId1"/>
  <headerFooter>
    <oddFooter>&amp;R&amp;P / &amp;N</oddFooter>
  </headerFooter>
  <rowBreaks count="3" manualBreakCount="3">
    <brk id="46" min="1" max="7" man="1"/>
    <brk id="83" min="1" max="7" man="1"/>
    <brk id="12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DCE4-2DF8-4114-B523-5B8086CC721E}">
  <sheetPr>
    <tabColor rgb="FFFF0000"/>
    <pageSetUpPr fitToPage="1"/>
  </sheetPr>
  <dimension ref="A1:J24"/>
  <sheetViews>
    <sheetView showGridLines="0" zoomScale="77" zoomScaleNormal="77" zoomScaleSheetLayoutView="81" workbookViewId="0">
      <selection activeCell="G12" sqref="G12"/>
    </sheetView>
  </sheetViews>
  <sheetFormatPr defaultRowHeight="14.25"/>
  <cols>
    <col min="1" max="1" width="3.25" customWidth="1"/>
    <col min="2" max="2" width="5.375" customWidth="1"/>
    <col min="3" max="3" width="5.625" customWidth="1"/>
    <col min="4" max="4" width="56.375" customWidth="1"/>
    <col min="5" max="5" width="7.125" bestFit="1" customWidth="1"/>
    <col min="6" max="6" width="6.75" customWidth="1"/>
    <col min="7" max="7" width="19.375" style="3" customWidth="1"/>
    <col min="8" max="8" width="18.5" style="3" customWidth="1"/>
    <col min="13" max="13" width="50.75" customWidth="1"/>
    <col min="257" max="257" width="3.25" customWidth="1"/>
    <col min="258" max="258" width="5.375" customWidth="1"/>
    <col min="259" max="259" width="5.625" customWidth="1"/>
    <col min="260" max="260" width="61.625" customWidth="1"/>
    <col min="261" max="261" width="7.125" bestFit="1" customWidth="1"/>
    <col min="262" max="262" width="6.75" customWidth="1"/>
    <col min="263" max="263" width="16" customWidth="1"/>
    <col min="264" max="264" width="16.375" customWidth="1"/>
    <col min="269" max="269" width="50.75" customWidth="1"/>
    <col min="513" max="513" width="3.25" customWidth="1"/>
    <col min="514" max="514" width="5.375" customWidth="1"/>
    <col min="515" max="515" width="5.625" customWidth="1"/>
    <col min="516" max="516" width="61.625" customWidth="1"/>
    <col min="517" max="517" width="7.125" bestFit="1" customWidth="1"/>
    <col min="518" max="518" width="6.75" customWidth="1"/>
    <col min="519" max="519" width="16" customWidth="1"/>
    <col min="520" max="520" width="16.375" customWidth="1"/>
    <col min="525" max="525" width="50.75" customWidth="1"/>
    <col min="769" max="769" width="3.25" customWidth="1"/>
    <col min="770" max="770" width="5.375" customWidth="1"/>
    <col min="771" max="771" width="5.625" customWidth="1"/>
    <col min="772" max="772" width="61.625" customWidth="1"/>
    <col min="773" max="773" width="7.125" bestFit="1" customWidth="1"/>
    <col min="774" max="774" width="6.75" customWidth="1"/>
    <col min="775" max="775" width="16" customWidth="1"/>
    <col min="776" max="776" width="16.375" customWidth="1"/>
    <col min="781" max="781" width="50.75" customWidth="1"/>
    <col min="1025" max="1025" width="3.25" customWidth="1"/>
    <col min="1026" max="1026" width="5.375" customWidth="1"/>
    <col min="1027" max="1027" width="5.625" customWidth="1"/>
    <col min="1028" max="1028" width="61.625" customWidth="1"/>
    <col min="1029" max="1029" width="7.125" bestFit="1" customWidth="1"/>
    <col min="1030" max="1030" width="6.75" customWidth="1"/>
    <col min="1031" max="1031" width="16" customWidth="1"/>
    <col min="1032" max="1032" width="16.375" customWidth="1"/>
    <col min="1037" max="1037" width="50.75" customWidth="1"/>
    <col min="1281" max="1281" width="3.25" customWidth="1"/>
    <col min="1282" max="1282" width="5.375" customWidth="1"/>
    <col min="1283" max="1283" width="5.625" customWidth="1"/>
    <col min="1284" max="1284" width="61.625" customWidth="1"/>
    <col min="1285" max="1285" width="7.125" bestFit="1" customWidth="1"/>
    <col min="1286" max="1286" width="6.75" customWidth="1"/>
    <col min="1287" max="1287" width="16" customWidth="1"/>
    <col min="1288" max="1288" width="16.375" customWidth="1"/>
    <col min="1293" max="1293" width="50.75" customWidth="1"/>
    <col min="1537" max="1537" width="3.25" customWidth="1"/>
    <col min="1538" max="1538" width="5.375" customWidth="1"/>
    <col min="1539" max="1539" width="5.625" customWidth="1"/>
    <col min="1540" max="1540" width="61.625" customWidth="1"/>
    <col min="1541" max="1541" width="7.125" bestFit="1" customWidth="1"/>
    <col min="1542" max="1542" width="6.75" customWidth="1"/>
    <col min="1543" max="1543" width="16" customWidth="1"/>
    <col min="1544" max="1544" width="16.375" customWidth="1"/>
    <col min="1549" max="1549" width="50.75" customWidth="1"/>
    <col min="1793" max="1793" width="3.25" customWidth="1"/>
    <col min="1794" max="1794" width="5.375" customWidth="1"/>
    <col min="1795" max="1795" width="5.625" customWidth="1"/>
    <col min="1796" max="1796" width="61.625" customWidth="1"/>
    <col min="1797" max="1797" width="7.125" bestFit="1" customWidth="1"/>
    <col min="1798" max="1798" width="6.75" customWidth="1"/>
    <col min="1799" max="1799" width="16" customWidth="1"/>
    <col min="1800" max="1800" width="16.375" customWidth="1"/>
    <col min="1805" max="1805" width="50.75" customWidth="1"/>
    <col min="2049" max="2049" width="3.25" customWidth="1"/>
    <col min="2050" max="2050" width="5.375" customWidth="1"/>
    <col min="2051" max="2051" width="5.625" customWidth="1"/>
    <col min="2052" max="2052" width="61.625" customWidth="1"/>
    <col min="2053" max="2053" width="7.125" bestFit="1" customWidth="1"/>
    <col min="2054" max="2054" width="6.75" customWidth="1"/>
    <col min="2055" max="2055" width="16" customWidth="1"/>
    <col min="2056" max="2056" width="16.375" customWidth="1"/>
    <col min="2061" max="2061" width="50.75" customWidth="1"/>
    <col min="2305" max="2305" width="3.25" customWidth="1"/>
    <col min="2306" max="2306" width="5.375" customWidth="1"/>
    <col min="2307" max="2307" width="5.625" customWidth="1"/>
    <col min="2308" max="2308" width="61.625" customWidth="1"/>
    <col min="2309" max="2309" width="7.125" bestFit="1" customWidth="1"/>
    <col min="2310" max="2310" width="6.75" customWidth="1"/>
    <col min="2311" max="2311" width="16" customWidth="1"/>
    <col min="2312" max="2312" width="16.375" customWidth="1"/>
    <col min="2317" max="2317" width="50.75" customWidth="1"/>
    <col min="2561" max="2561" width="3.25" customWidth="1"/>
    <col min="2562" max="2562" width="5.375" customWidth="1"/>
    <col min="2563" max="2563" width="5.625" customWidth="1"/>
    <col min="2564" max="2564" width="61.625" customWidth="1"/>
    <col min="2565" max="2565" width="7.125" bestFit="1" customWidth="1"/>
    <col min="2566" max="2566" width="6.75" customWidth="1"/>
    <col min="2567" max="2567" width="16" customWidth="1"/>
    <col min="2568" max="2568" width="16.375" customWidth="1"/>
    <col min="2573" max="2573" width="50.75" customWidth="1"/>
    <col min="2817" max="2817" width="3.25" customWidth="1"/>
    <col min="2818" max="2818" width="5.375" customWidth="1"/>
    <col min="2819" max="2819" width="5.625" customWidth="1"/>
    <col min="2820" max="2820" width="61.625" customWidth="1"/>
    <col min="2821" max="2821" width="7.125" bestFit="1" customWidth="1"/>
    <col min="2822" max="2822" width="6.75" customWidth="1"/>
    <col min="2823" max="2823" width="16" customWidth="1"/>
    <col min="2824" max="2824" width="16.375" customWidth="1"/>
    <col min="2829" max="2829" width="50.75" customWidth="1"/>
    <col min="3073" max="3073" width="3.25" customWidth="1"/>
    <col min="3074" max="3074" width="5.375" customWidth="1"/>
    <col min="3075" max="3075" width="5.625" customWidth="1"/>
    <col min="3076" max="3076" width="61.625" customWidth="1"/>
    <col min="3077" max="3077" width="7.125" bestFit="1" customWidth="1"/>
    <col min="3078" max="3078" width="6.75" customWidth="1"/>
    <col min="3079" max="3079" width="16" customWidth="1"/>
    <col min="3080" max="3080" width="16.375" customWidth="1"/>
    <col min="3085" max="3085" width="50.75" customWidth="1"/>
    <col min="3329" max="3329" width="3.25" customWidth="1"/>
    <col min="3330" max="3330" width="5.375" customWidth="1"/>
    <col min="3331" max="3331" width="5.625" customWidth="1"/>
    <col min="3332" max="3332" width="61.625" customWidth="1"/>
    <col min="3333" max="3333" width="7.125" bestFit="1" customWidth="1"/>
    <col min="3334" max="3334" width="6.75" customWidth="1"/>
    <col min="3335" max="3335" width="16" customWidth="1"/>
    <col min="3336" max="3336" width="16.375" customWidth="1"/>
    <col min="3341" max="3341" width="50.75" customWidth="1"/>
    <col min="3585" max="3585" width="3.25" customWidth="1"/>
    <col min="3586" max="3586" width="5.375" customWidth="1"/>
    <col min="3587" max="3587" width="5.625" customWidth="1"/>
    <col min="3588" max="3588" width="61.625" customWidth="1"/>
    <col min="3589" max="3589" width="7.125" bestFit="1" customWidth="1"/>
    <col min="3590" max="3590" width="6.75" customWidth="1"/>
    <col min="3591" max="3591" width="16" customWidth="1"/>
    <col min="3592" max="3592" width="16.375" customWidth="1"/>
    <col min="3597" max="3597" width="50.75" customWidth="1"/>
    <col min="3841" max="3841" width="3.25" customWidth="1"/>
    <col min="3842" max="3842" width="5.375" customWidth="1"/>
    <col min="3843" max="3843" width="5.625" customWidth="1"/>
    <col min="3844" max="3844" width="61.625" customWidth="1"/>
    <col min="3845" max="3845" width="7.125" bestFit="1" customWidth="1"/>
    <col min="3846" max="3846" width="6.75" customWidth="1"/>
    <col min="3847" max="3847" width="16" customWidth="1"/>
    <col min="3848" max="3848" width="16.375" customWidth="1"/>
    <col min="3853" max="3853" width="50.75" customWidth="1"/>
    <col min="4097" max="4097" width="3.25" customWidth="1"/>
    <col min="4098" max="4098" width="5.375" customWidth="1"/>
    <col min="4099" max="4099" width="5.625" customWidth="1"/>
    <col min="4100" max="4100" width="61.625" customWidth="1"/>
    <col min="4101" max="4101" width="7.125" bestFit="1" customWidth="1"/>
    <col min="4102" max="4102" width="6.75" customWidth="1"/>
    <col min="4103" max="4103" width="16" customWidth="1"/>
    <col min="4104" max="4104" width="16.375" customWidth="1"/>
    <col min="4109" max="4109" width="50.75" customWidth="1"/>
    <col min="4353" max="4353" width="3.25" customWidth="1"/>
    <col min="4354" max="4354" width="5.375" customWidth="1"/>
    <col min="4355" max="4355" width="5.625" customWidth="1"/>
    <col min="4356" max="4356" width="61.625" customWidth="1"/>
    <col min="4357" max="4357" width="7.125" bestFit="1" customWidth="1"/>
    <col min="4358" max="4358" width="6.75" customWidth="1"/>
    <col min="4359" max="4359" width="16" customWidth="1"/>
    <col min="4360" max="4360" width="16.375" customWidth="1"/>
    <col min="4365" max="4365" width="50.75" customWidth="1"/>
    <col min="4609" max="4609" width="3.25" customWidth="1"/>
    <col min="4610" max="4610" width="5.375" customWidth="1"/>
    <col min="4611" max="4611" width="5.625" customWidth="1"/>
    <col min="4612" max="4612" width="61.625" customWidth="1"/>
    <col min="4613" max="4613" width="7.125" bestFit="1" customWidth="1"/>
    <col min="4614" max="4614" width="6.75" customWidth="1"/>
    <col min="4615" max="4615" width="16" customWidth="1"/>
    <col min="4616" max="4616" width="16.375" customWidth="1"/>
    <col min="4621" max="4621" width="50.75" customWidth="1"/>
    <col min="4865" max="4865" width="3.25" customWidth="1"/>
    <col min="4866" max="4866" width="5.375" customWidth="1"/>
    <col min="4867" max="4867" width="5.625" customWidth="1"/>
    <col min="4868" max="4868" width="61.625" customWidth="1"/>
    <col min="4869" max="4869" width="7.125" bestFit="1" customWidth="1"/>
    <col min="4870" max="4870" width="6.75" customWidth="1"/>
    <col min="4871" max="4871" width="16" customWidth="1"/>
    <col min="4872" max="4872" width="16.375" customWidth="1"/>
    <col min="4877" max="4877" width="50.75" customWidth="1"/>
    <col min="5121" max="5121" width="3.25" customWidth="1"/>
    <col min="5122" max="5122" width="5.375" customWidth="1"/>
    <col min="5123" max="5123" width="5.625" customWidth="1"/>
    <col min="5124" max="5124" width="61.625" customWidth="1"/>
    <col min="5125" max="5125" width="7.125" bestFit="1" customWidth="1"/>
    <col min="5126" max="5126" width="6.75" customWidth="1"/>
    <col min="5127" max="5127" width="16" customWidth="1"/>
    <col min="5128" max="5128" width="16.375" customWidth="1"/>
    <col min="5133" max="5133" width="50.75" customWidth="1"/>
    <col min="5377" max="5377" width="3.25" customWidth="1"/>
    <col min="5378" max="5378" width="5.375" customWidth="1"/>
    <col min="5379" max="5379" width="5.625" customWidth="1"/>
    <col min="5380" max="5380" width="61.625" customWidth="1"/>
    <col min="5381" max="5381" width="7.125" bestFit="1" customWidth="1"/>
    <col min="5382" max="5382" width="6.75" customWidth="1"/>
    <col min="5383" max="5383" width="16" customWidth="1"/>
    <col min="5384" max="5384" width="16.375" customWidth="1"/>
    <col min="5389" max="5389" width="50.75" customWidth="1"/>
    <col min="5633" max="5633" width="3.25" customWidth="1"/>
    <col min="5634" max="5634" width="5.375" customWidth="1"/>
    <col min="5635" max="5635" width="5.625" customWidth="1"/>
    <col min="5636" max="5636" width="61.625" customWidth="1"/>
    <col min="5637" max="5637" width="7.125" bestFit="1" customWidth="1"/>
    <col min="5638" max="5638" width="6.75" customWidth="1"/>
    <col min="5639" max="5639" width="16" customWidth="1"/>
    <col min="5640" max="5640" width="16.375" customWidth="1"/>
    <col min="5645" max="5645" width="50.75" customWidth="1"/>
    <col min="5889" max="5889" width="3.25" customWidth="1"/>
    <col min="5890" max="5890" width="5.375" customWidth="1"/>
    <col min="5891" max="5891" width="5.625" customWidth="1"/>
    <col min="5892" max="5892" width="61.625" customWidth="1"/>
    <col min="5893" max="5893" width="7.125" bestFit="1" customWidth="1"/>
    <col min="5894" max="5894" width="6.75" customWidth="1"/>
    <col min="5895" max="5895" width="16" customWidth="1"/>
    <col min="5896" max="5896" width="16.375" customWidth="1"/>
    <col min="5901" max="5901" width="50.75" customWidth="1"/>
    <col min="6145" max="6145" width="3.25" customWidth="1"/>
    <col min="6146" max="6146" width="5.375" customWidth="1"/>
    <col min="6147" max="6147" width="5.625" customWidth="1"/>
    <col min="6148" max="6148" width="61.625" customWidth="1"/>
    <col min="6149" max="6149" width="7.125" bestFit="1" customWidth="1"/>
    <col min="6150" max="6150" width="6.75" customWidth="1"/>
    <col min="6151" max="6151" width="16" customWidth="1"/>
    <col min="6152" max="6152" width="16.375" customWidth="1"/>
    <col min="6157" max="6157" width="50.75" customWidth="1"/>
    <col min="6401" max="6401" width="3.25" customWidth="1"/>
    <col min="6402" max="6402" width="5.375" customWidth="1"/>
    <col min="6403" max="6403" width="5.625" customWidth="1"/>
    <col min="6404" max="6404" width="61.625" customWidth="1"/>
    <col min="6405" max="6405" width="7.125" bestFit="1" customWidth="1"/>
    <col min="6406" max="6406" width="6.75" customWidth="1"/>
    <col min="6407" max="6407" width="16" customWidth="1"/>
    <col min="6408" max="6408" width="16.375" customWidth="1"/>
    <col min="6413" max="6413" width="50.75" customWidth="1"/>
    <col min="6657" max="6657" width="3.25" customWidth="1"/>
    <col min="6658" max="6658" width="5.375" customWidth="1"/>
    <col min="6659" max="6659" width="5.625" customWidth="1"/>
    <col min="6660" max="6660" width="61.625" customWidth="1"/>
    <col min="6661" max="6661" width="7.125" bestFit="1" customWidth="1"/>
    <col min="6662" max="6662" width="6.75" customWidth="1"/>
    <col min="6663" max="6663" width="16" customWidth="1"/>
    <col min="6664" max="6664" width="16.375" customWidth="1"/>
    <col min="6669" max="6669" width="50.75" customWidth="1"/>
    <col min="6913" max="6913" width="3.25" customWidth="1"/>
    <col min="6914" max="6914" width="5.375" customWidth="1"/>
    <col min="6915" max="6915" width="5.625" customWidth="1"/>
    <col min="6916" max="6916" width="61.625" customWidth="1"/>
    <col min="6917" max="6917" width="7.125" bestFit="1" customWidth="1"/>
    <col min="6918" max="6918" width="6.75" customWidth="1"/>
    <col min="6919" max="6919" width="16" customWidth="1"/>
    <col min="6920" max="6920" width="16.375" customWidth="1"/>
    <col min="6925" max="6925" width="50.75" customWidth="1"/>
    <col min="7169" max="7169" width="3.25" customWidth="1"/>
    <col min="7170" max="7170" width="5.375" customWidth="1"/>
    <col min="7171" max="7171" width="5.625" customWidth="1"/>
    <col min="7172" max="7172" width="61.625" customWidth="1"/>
    <col min="7173" max="7173" width="7.125" bestFit="1" customWidth="1"/>
    <col min="7174" max="7174" width="6.75" customWidth="1"/>
    <col min="7175" max="7175" width="16" customWidth="1"/>
    <col min="7176" max="7176" width="16.375" customWidth="1"/>
    <col min="7181" max="7181" width="50.75" customWidth="1"/>
    <col min="7425" max="7425" width="3.25" customWidth="1"/>
    <col min="7426" max="7426" width="5.375" customWidth="1"/>
    <col min="7427" max="7427" width="5.625" customWidth="1"/>
    <col min="7428" max="7428" width="61.625" customWidth="1"/>
    <col min="7429" max="7429" width="7.125" bestFit="1" customWidth="1"/>
    <col min="7430" max="7430" width="6.75" customWidth="1"/>
    <col min="7431" max="7431" width="16" customWidth="1"/>
    <col min="7432" max="7432" width="16.375" customWidth="1"/>
    <col min="7437" max="7437" width="50.75" customWidth="1"/>
    <col min="7681" max="7681" width="3.25" customWidth="1"/>
    <col min="7682" max="7682" width="5.375" customWidth="1"/>
    <col min="7683" max="7683" width="5.625" customWidth="1"/>
    <col min="7684" max="7684" width="61.625" customWidth="1"/>
    <col min="7685" max="7685" width="7.125" bestFit="1" customWidth="1"/>
    <col min="7686" max="7686" width="6.75" customWidth="1"/>
    <col min="7687" max="7687" width="16" customWidth="1"/>
    <col min="7688" max="7688" width="16.375" customWidth="1"/>
    <col min="7693" max="7693" width="50.75" customWidth="1"/>
    <col min="7937" max="7937" width="3.25" customWidth="1"/>
    <col min="7938" max="7938" width="5.375" customWidth="1"/>
    <col min="7939" max="7939" width="5.625" customWidth="1"/>
    <col min="7940" max="7940" width="61.625" customWidth="1"/>
    <col min="7941" max="7941" width="7.125" bestFit="1" customWidth="1"/>
    <col min="7942" max="7942" width="6.75" customWidth="1"/>
    <col min="7943" max="7943" width="16" customWidth="1"/>
    <col min="7944" max="7944" width="16.375" customWidth="1"/>
    <col min="7949" max="7949" width="50.75" customWidth="1"/>
    <col min="8193" max="8193" width="3.25" customWidth="1"/>
    <col min="8194" max="8194" width="5.375" customWidth="1"/>
    <col min="8195" max="8195" width="5.625" customWidth="1"/>
    <col min="8196" max="8196" width="61.625" customWidth="1"/>
    <col min="8197" max="8197" width="7.125" bestFit="1" customWidth="1"/>
    <col min="8198" max="8198" width="6.75" customWidth="1"/>
    <col min="8199" max="8199" width="16" customWidth="1"/>
    <col min="8200" max="8200" width="16.375" customWidth="1"/>
    <col min="8205" max="8205" width="50.75" customWidth="1"/>
    <col min="8449" max="8449" width="3.25" customWidth="1"/>
    <col min="8450" max="8450" width="5.375" customWidth="1"/>
    <col min="8451" max="8451" width="5.625" customWidth="1"/>
    <col min="8452" max="8452" width="61.625" customWidth="1"/>
    <col min="8453" max="8453" width="7.125" bestFit="1" customWidth="1"/>
    <col min="8454" max="8454" width="6.75" customWidth="1"/>
    <col min="8455" max="8455" width="16" customWidth="1"/>
    <col min="8456" max="8456" width="16.375" customWidth="1"/>
    <col min="8461" max="8461" width="50.75" customWidth="1"/>
    <col min="8705" max="8705" width="3.25" customWidth="1"/>
    <col min="8706" max="8706" width="5.375" customWidth="1"/>
    <col min="8707" max="8707" width="5.625" customWidth="1"/>
    <col min="8708" max="8708" width="61.625" customWidth="1"/>
    <col min="8709" max="8709" width="7.125" bestFit="1" customWidth="1"/>
    <col min="8710" max="8710" width="6.75" customWidth="1"/>
    <col min="8711" max="8711" width="16" customWidth="1"/>
    <col min="8712" max="8712" width="16.375" customWidth="1"/>
    <col min="8717" max="8717" width="50.75" customWidth="1"/>
    <col min="8961" max="8961" width="3.25" customWidth="1"/>
    <col min="8962" max="8962" width="5.375" customWidth="1"/>
    <col min="8963" max="8963" width="5.625" customWidth="1"/>
    <col min="8964" max="8964" width="61.625" customWidth="1"/>
    <col min="8965" max="8965" width="7.125" bestFit="1" customWidth="1"/>
    <col min="8966" max="8966" width="6.75" customWidth="1"/>
    <col min="8967" max="8967" width="16" customWidth="1"/>
    <col min="8968" max="8968" width="16.375" customWidth="1"/>
    <col min="8973" max="8973" width="50.75" customWidth="1"/>
    <col min="9217" max="9217" width="3.25" customWidth="1"/>
    <col min="9218" max="9218" width="5.375" customWidth="1"/>
    <col min="9219" max="9219" width="5.625" customWidth="1"/>
    <col min="9220" max="9220" width="61.625" customWidth="1"/>
    <col min="9221" max="9221" width="7.125" bestFit="1" customWidth="1"/>
    <col min="9222" max="9222" width="6.75" customWidth="1"/>
    <col min="9223" max="9223" width="16" customWidth="1"/>
    <col min="9224" max="9224" width="16.375" customWidth="1"/>
    <col min="9229" max="9229" width="50.75" customWidth="1"/>
    <col min="9473" max="9473" width="3.25" customWidth="1"/>
    <col min="9474" max="9474" width="5.375" customWidth="1"/>
    <col min="9475" max="9475" width="5.625" customWidth="1"/>
    <col min="9476" max="9476" width="61.625" customWidth="1"/>
    <col min="9477" max="9477" width="7.125" bestFit="1" customWidth="1"/>
    <col min="9478" max="9478" width="6.75" customWidth="1"/>
    <col min="9479" max="9479" width="16" customWidth="1"/>
    <col min="9480" max="9480" width="16.375" customWidth="1"/>
    <col min="9485" max="9485" width="50.75" customWidth="1"/>
    <col min="9729" max="9729" width="3.25" customWidth="1"/>
    <col min="9730" max="9730" width="5.375" customWidth="1"/>
    <col min="9731" max="9731" width="5.625" customWidth="1"/>
    <col min="9732" max="9732" width="61.625" customWidth="1"/>
    <col min="9733" max="9733" width="7.125" bestFit="1" customWidth="1"/>
    <col min="9734" max="9734" width="6.75" customWidth="1"/>
    <col min="9735" max="9735" width="16" customWidth="1"/>
    <col min="9736" max="9736" width="16.375" customWidth="1"/>
    <col min="9741" max="9741" width="50.75" customWidth="1"/>
    <col min="9985" max="9985" width="3.25" customWidth="1"/>
    <col min="9986" max="9986" width="5.375" customWidth="1"/>
    <col min="9987" max="9987" width="5.625" customWidth="1"/>
    <col min="9988" max="9988" width="61.625" customWidth="1"/>
    <col min="9989" max="9989" width="7.125" bestFit="1" customWidth="1"/>
    <col min="9990" max="9990" width="6.75" customWidth="1"/>
    <col min="9991" max="9991" width="16" customWidth="1"/>
    <col min="9992" max="9992" width="16.375" customWidth="1"/>
    <col min="9997" max="9997" width="50.75" customWidth="1"/>
    <col min="10241" max="10241" width="3.25" customWidth="1"/>
    <col min="10242" max="10242" width="5.375" customWidth="1"/>
    <col min="10243" max="10243" width="5.625" customWidth="1"/>
    <col min="10244" max="10244" width="61.625" customWidth="1"/>
    <col min="10245" max="10245" width="7.125" bestFit="1" customWidth="1"/>
    <col min="10246" max="10246" width="6.75" customWidth="1"/>
    <col min="10247" max="10247" width="16" customWidth="1"/>
    <col min="10248" max="10248" width="16.375" customWidth="1"/>
    <col min="10253" max="10253" width="50.75" customWidth="1"/>
    <col min="10497" max="10497" width="3.25" customWidth="1"/>
    <col min="10498" max="10498" width="5.375" customWidth="1"/>
    <col min="10499" max="10499" width="5.625" customWidth="1"/>
    <col min="10500" max="10500" width="61.625" customWidth="1"/>
    <col min="10501" max="10501" width="7.125" bestFit="1" customWidth="1"/>
    <col min="10502" max="10502" width="6.75" customWidth="1"/>
    <col min="10503" max="10503" width="16" customWidth="1"/>
    <col min="10504" max="10504" width="16.375" customWidth="1"/>
    <col min="10509" max="10509" width="50.75" customWidth="1"/>
    <col min="10753" max="10753" width="3.25" customWidth="1"/>
    <col min="10754" max="10754" width="5.375" customWidth="1"/>
    <col min="10755" max="10755" width="5.625" customWidth="1"/>
    <col min="10756" max="10756" width="61.625" customWidth="1"/>
    <col min="10757" max="10757" width="7.125" bestFit="1" customWidth="1"/>
    <col min="10758" max="10758" width="6.75" customWidth="1"/>
    <col min="10759" max="10759" width="16" customWidth="1"/>
    <col min="10760" max="10760" width="16.375" customWidth="1"/>
    <col min="10765" max="10765" width="50.75" customWidth="1"/>
    <col min="11009" max="11009" width="3.25" customWidth="1"/>
    <col min="11010" max="11010" width="5.375" customWidth="1"/>
    <col min="11011" max="11011" width="5.625" customWidth="1"/>
    <col min="11012" max="11012" width="61.625" customWidth="1"/>
    <col min="11013" max="11013" width="7.125" bestFit="1" customWidth="1"/>
    <col min="11014" max="11014" width="6.75" customWidth="1"/>
    <col min="11015" max="11015" width="16" customWidth="1"/>
    <col min="11016" max="11016" width="16.375" customWidth="1"/>
    <col min="11021" max="11021" width="50.75" customWidth="1"/>
    <col min="11265" max="11265" width="3.25" customWidth="1"/>
    <col min="11266" max="11266" width="5.375" customWidth="1"/>
    <col min="11267" max="11267" width="5.625" customWidth="1"/>
    <col min="11268" max="11268" width="61.625" customWidth="1"/>
    <col min="11269" max="11269" width="7.125" bestFit="1" customWidth="1"/>
    <col min="11270" max="11270" width="6.75" customWidth="1"/>
    <col min="11271" max="11271" width="16" customWidth="1"/>
    <col min="11272" max="11272" width="16.375" customWidth="1"/>
    <col min="11277" max="11277" width="50.75" customWidth="1"/>
    <col min="11521" max="11521" width="3.25" customWidth="1"/>
    <col min="11522" max="11522" width="5.375" customWidth="1"/>
    <col min="11523" max="11523" width="5.625" customWidth="1"/>
    <col min="11524" max="11524" width="61.625" customWidth="1"/>
    <col min="11525" max="11525" width="7.125" bestFit="1" customWidth="1"/>
    <col min="11526" max="11526" width="6.75" customWidth="1"/>
    <col min="11527" max="11527" width="16" customWidth="1"/>
    <col min="11528" max="11528" width="16.375" customWidth="1"/>
    <col min="11533" max="11533" width="50.75" customWidth="1"/>
    <col min="11777" max="11777" width="3.25" customWidth="1"/>
    <col min="11778" max="11778" width="5.375" customWidth="1"/>
    <col min="11779" max="11779" width="5.625" customWidth="1"/>
    <col min="11780" max="11780" width="61.625" customWidth="1"/>
    <col min="11781" max="11781" width="7.125" bestFit="1" customWidth="1"/>
    <col min="11782" max="11782" width="6.75" customWidth="1"/>
    <col min="11783" max="11783" width="16" customWidth="1"/>
    <col min="11784" max="11784" width="16.375" customWidth="1"/>
    <col min="11789" max="11789" width="50.75" customWidth="1"/>
    <col min="12033" max="12033" width="3.25" customWidth="1"/>
    <col min="12034" max="12034" width="5.375" customWidth="1"/>
    <col min="12035" max="12035" width="5.625" customWidth="1"/>
    <col min="12036" max="12036" width="61.625" customWidth="1"/>
    <col min="12037" max="12037" width="7.125" bestFit="1" customWidth="1"/>
    <col min="12038" max="12038" width="6.75" customWidth="1"/>
    <col min="12039" max="12039" width="16" customWidth="1"/>
    <col min="12040" max="12040" width="16.375" customWidth="1"/>
    <col min="12045" max="12045" width="50.75" customWidth="1"/>
    <col min="12289" max="12289" width="3.25" customWidth="1"/>
    <col min="12290" max="12290" width="5.375" customWidth="1"/>
    <col min="12291" max="12291" width="5.625" customWidth="1"/>
    <col min="12292" max="12292" width="61.625" customWidth="1"/>
    <col min="12293" max="12293" width="7.125" bestFit="1" customWidth="1"/>
    <col min="12294" max="12294" width="6.75" customWidth="1"/>
    <col min="12295" max="12295" width="16" customWidth="1"/>
    <col min="12296" max="12296" width="16.375" customWidth="1"/>
    <col min="12301" max="12301" width="50.75" customWidth="1"/>
    <col min="12545" max="12545" width="3.25" customWidth="1"/>
    <col min="12546" max="12546" width="5.375" customWidth="1"/>
    <col min="12547" max="12547" width="5.625" customWidth="1"/>
    <col min="12548" max="12548" width="61.625" customWidth="1"/>
    <col min="12549" max="12549" width="7.125" bestFit="1" customWidth="1"/>
    <col min="12550" max="12550" width="6.75" customWidth="1"/>
    <col min="12551" max="12551" width="16" customWidth="1"/>
    <col min="12552" max="12552" width="16.375" customWidth="1"/>
    <col min="12557" max="12557" width="50.75" customWidth="1"/>
    <col min="12801" max="12801" width="3.25" customWidth="1"/>
    <col min="12802" max="12802" width="5.375" customWidth="1"/>
    <col min="12803" max="12803" width="5.625" customWidth="1"/>
    <col min="12804" max="12804" width="61.625" customWidth="1"/>
    <col min="12805" max="12805" width="7.125" bestFit="1" customWidth="1"/>
    <col min="12806" max="12806" width="6.75" customWidth="1"/>
    <col min="12807" max="12807" width="16" customWidth="1"/>
    <col min="12808" max="12808" width="16.375" customWidth="1"/>
    <col min="12813" max="12813" width="50.75" customWidth="1"/>
    <col min="13057" max="13057" width="3.25" customWidth="1"/>
    <col min="13058" max="13058" width="5.375" customWidth="1"/>
    <col min="13059" max="13059" width="5.625" customWidth="1"/>
    <col min="13060" max="13060" width="61.625" customWidth="1"/>
    <col min="13061" max="13061" width="7.125" bestFit="1" customWidth="1"/>
    <col min="13062" max="13062" width="6.75" customWidth="1"/>
    <col min="13063" max="13063" width="16" customWidth="1"/>
    <col min="13064" max="13064" width="16.375" customWidth="1"/>
    <col min="13069" max="13069" width="50.75" customWidth="1"/>
    <col min="13313" max="13313" width="3.25" customWidth="1"/>
    <col min="13314" max="13314" width="5.375" customWidth="1"/>
    <col min="13315" max="13315" width="5.625" customWidth="1"/>
    <col min="13316" max="13316" width="61.625" customWidth="1"/>
    <col min="13317" max="13317" width="7.125" bestFit="1" customWidth="1"/>
    <col min="13318" max="13318" width="6.75" customWidth="1"/>
    <col min="13319" max="13319" width="16" customWidth="1"/>
    <col min="13320" max="13320" width="16.375" customWidth="1"/>
    <col min="13325" max="13325" width="50.75" customWidth="1"/>
    <col min="13569" max="13569" width="3.25" customWidth="1"/>
    <col min="13570" max="13570" width="5.375" customWidth="1"/>
    <col min="13571" max="13571" width="5.625" customWidth="1"/>
    <col min="13572" max="13572" width="61.625" customWidth="1"/>
    <col min="13573" max="13573" width="7.125" bestFit="1" customWidth="1"/>
    <col min="13574" max="13574" width="6.75" customWidth="1"/>
    <col min="13575" max="13575" width="16" customWidth="1"/>
    <col min="13576" max="13576" width="16.375" customWidth="1"/>
    <col min="13581" max="13581" width="50.75" customWidth="1"/>
    <col min="13825" max="13825" width="3.25" customWidth="1"/>
    <col min="13826" max="13826" width="5.375" customWidth="1"/>
    <col min="13827" max="13827" width="5.625" customWidth="1"/>
    <col min="13828" max="13828" width="61.625" customWidth="1"/>
    <col min="13829" max="13829" width="7.125" bestFit="1" customWidth="1"/>
    <col min="13830" max="13830" width="6.75" customWidth="1"/>
    <col min="13831" max="13831" width="16" customWidth="1"/>
    <col min="13832" max="13832" width="16.375" customWidth="1"/>
    <col min="13837" max="13837" width="50.75" customWidth="1"/>
    <col min="14081" max="14081" width="3.25" customWidth="1"/>
    <col min="14082" max="14082" width="5.375" customWidth="1"/>
    <col min="14083" max="14083" width="5.625" customWidth="1"/>
    <col min="14084" max="14084" width="61.625" customWidth="1"/>
    <col min="14085" max="14085" width="7.125" bestFit="1" customWidth="1"/>
    <col min="14086" max="14086" width="6.75" customWidth="1"/>
    <col min="14087" max="14087" width="16" customWidth="1"/>
    <col min="14088" max="14088" width="16.375" customWidth="1"/>
    <col min="14093" max="14093" width="50.75" customWidth="1"/>
    <col min="14337" max="14337" width="3.25" customWidth="1"/>
    <col min="14338" max="14338" width="5.375" customWidth="1"/>
    <col min="14339" max="14339" width="5.625" customWidth="1"/>
    <col min="14340" max="14340" width="61.625" customWidth="1"/>
    <col min="14341" max="14341" width="7.125" bestFit="1" customWidth="1"/>
    <col min="14342" max="14342" width="6.75" customWidth="1"/>
    <col min="14343" max="14343" width="16" customWidth="1"/>
    <col min="14344" max="14344" width="16.375" customWidth="1"/>
    <col min="14349" max="14349" width="50.75" customWidth="1"/>
    <col min="14593" max="14593" width="3.25" customWidth="1"/>
    <col min="14594" max="14594" width="5.375" customWidth="1"/>
    <col min="14595" max="14595" width="5.625" customWidth="1"/>
    <col min="14596" max="14596" width="61.625" customWidth="1"/>
    <col min="14597" max="14597" width="7.125" bestFit="1" customWidth="1"/>
    <col min="14598" max="14598" width="6.75" customWidth="1"/>
    <col min="14599" max="14599" width="16" customWidth="1"/>
    <col min="14600" max="14600" width="16.375" customWidth="1"/>
    <col min="14605" max="14605" width="50.75" customWidth="1"/>
    <col min="14849" max="14849" width="3.25" customWidth="1"/>
    <col min="14850" max="14850" width="5.375" customWidth="1"/>
    <col min="14851" max="14851" width="5.625" customWidth="1"/>
    <col min="14852" max="14852" width="61.625" customWidth="1"/>
    <col min="14853" max="14853" width="7.125" bestFit="1" customWidth="1"/>
    <col min="14854" max="14854" width="6.75" customWidth="1"/>
    <col min="14855" max="14855" width="16" customWidth="1"/>
    <col min="14856" max="14856" width="16.375" customWidth="1"/>
    <col min="14861" max="14861" width="50.75" customWidth="1"/>
    <col min="15105" max="15105" width="3.25" customWidth="1"/>
    <col min="15106" max="15106" width="5.375" customWidth="1"/>
    <col min="15107" max="15107" width="5.625" customWidth="1"/>
    <col min="15108" max="15108" width="61.625" customWidth="1"/>
    <col min="15109" max="15109" width="7.125" bestFit="1" customWidth="1"/>
    <col min="15110" max="15110" width="6.75" customWidth="1"/>
    <col min="15111" max="15111" width="16" customWidth="1"/>
    <col min="15112" max="15112" width="16.375" customWidth="1"/>
    <col min="15117" max="15117" width="50.75" customWidth="1"/>
    <col min="15361" max="15361" width="3.25" customWidth="1"/>
    <col min="15362" max="15362" width="5.375" customWidth="1"/>
    <col min="15363" max="15363" width="5.625" customWidth="1"/>
    <col min="15364" max="15364" width="61.625" customWidth="1"/>
    <col min="15365" max="15365" width="7.125" bestFit="1" customWidth="1"/>
    <col min="15366" max="15366" width="6.75" customWidth="1"/>
    <col min="15367" max="15367" width="16" customWidth="1"/>
    <col min="15368" max="15368" width="16.375" customWidth="1"/>
    <col min="15373" max="15373" width="50.75" customWidth="1"/>
    <col min="15617" max="15617" width="3.25" customWidth="1"/>
    <col min="15618" max="15618" width="5.375" customWidth="1"/>
    <col min="15619" max="15619" width="5.625" customWidth="1"/>
    <col min="15620" max="15620" width="61.625" customWidth="1"/>
    <col min="15621" max="15621" width="7.125" bestFit="1" customWidth="1"/>
    <col min="15622" max="15622" width="6.75" customWidth="1"/>
    <col min="15623" max="15623" width="16" customWidth="1"/>
    <col min="15624" max="15624" width="16.375" customWidth="1"/>
    <col min="15629" max="15629" width="50.75" customWidth="1"/>
    <col min="15873" max="15873" width="3.25" customWidth="1"/>
    <col min="15874" max="15874" width="5.375" customWidth="1"/>
    <col min="15875" max="15875" width="5.625" customWidth="1"/>
    <col min="15876" max="15876" width="61.625" customWidth="1"/>
    <col min="15877" max="15877" width="7.125" bestFit="1" customWidth="1"/>
    <col min="15878" max="15878" width="6.75" customWidth="1"/>
    <col min="15879" max="15879" width="16" customWidth="1"/>
    <col min="15880" max="15880" width="16.375" customWidth="1"/>
    <col min="15885" max="15885" width="50.75" customWidth="1"/>
    <col min="16129" max="16129" width="3.25" customWidth="1"/>
    <col min="16130" max="16130" width="5.375" customWidth="1"/>
    <col min="16131" max="16131" width="5.625" customWidth="1"/>
    <col min="16132" max="16132" width="61.625" customWidth="1"/>
    <col min="16133" max="16133" width="7.125" bestFit="1" customWidth="1"/>
    <col min="16134" max="16134" width="6.75" customWidth="1"/>
    <col min="16135" max="16135" width="16" customWidth="1"/>
    <col min="16136" max="16136" width="16.375" customWidth="1"/>
    <col min="16141" max="16141" width="50.75" customWidth="1"/>
  </cols>
  <sheetData>
    <row r="1" spans="1:10" ht="15">
      <c r="B1" s="217" t="s">
        <v>154</v>
      </c>
      <c r="C1" s="218"/>
      <c r="D1" s="218"/>
      <c r="E1" s="218"/>
      <c r="F1" s="218"/>
      <c r="G1" s="218"/>
      <c r="H1" s="219"/>
      <c r="I1" s="1"/>
      <c r="J1" s="1"/>
    </row>
    <row r="2" spans="1:10" ht="11.45" customHeight="1">
      <c r="B2" s="217"/>
      <c r="C2" s="218"/>
      <c r="D2" s="218"/>
      <c r="E2" s="218"/>
      <c r="F2" s="218"/>
      <c r="G2" s="218"/>
      <c r="H2" s="219"/>
      <c r="I2" s="1"/>
      <c r="J2" s="1"/>
    </row>
    <row r="3" spans="1:10" ht="9" customHeight="1" thickBot="1">
      <c r="B3" s="220"/>
      <c r="C3" s="221"/>
      <c r="D3" s="221"/>
      <c r="E3" s="221"/>
      <c r="F3" s="221"/>
      <c r="G3" s="221"/>
      <c r="H3" s="222"/>
      <c r="I3" s="1"/>
      <c r="J3" s="1"/>
    </row>
    <row r="4" spans="1:10" ht="9" customHeight="1">
      <c r="B4" s="6"/>
      <c r="C4" s="7"/>
      <c r="D4" s="8"/>
      <c r="E4" s="7"/>
      <c r="F4" s="4"/>
      <c r="G4" s="41"/>
      <c r="H4" s="9"/>
      <c r="I4" s="1"/>
      <c r="J4" s="1"/>
    </row>
    <row r="5" spans="1:10" ht="23.25">
      <c r="B5" s="223" t="s">
        <v>0</v>
      </c>
      <c r="C5" s="224"/>
      <c r="D5" s="50" t="s">
        <v>1</v>
      </c>
      <c r="E5" s="10" t="s">
        <v>2</v>
      </c>
      <c r="F5" s="10" t="s">
        <v>3</v>
      </c>
      <c r="G5" s="48" t="s">
        <v>125</v>
      </c>
      <c r="H5" s="49" t="s">
        <v>126</v>
      </c>
      <c r="I5" s="1"/>
      <c r="J5" s="1"/>
    </row>
    <row r="6" spans="1:10" ht="9" customHeight="1" thickBot="1">
      <c r="B6" s="11"/>
      <c r="C6" s="12"/>
      <c r="D6" s="13"/>
      <c r="E6" s="12"/>
      <c r="F6" s="14"/>
      <c r="G6" s="42"/>
      <c r="H6" s="16"/>
      <c r="I6" s="1"/>
      <c r="J6" s="1"/>
    </row>
    <row r="7" spans="1:10" ht="15.75" thickBot="1">
      <c r="B7" s="225" t="s">
        <v>7</v>
      </c>
      <c r="C7" s="226"/>
      <c r="D7" s="52" t="s">
        <v>116</v>
      </c>
      <c r="E7" s="51"/>
      <c r="F7" s="53"/>
      <c r="G7" s="54"/>
      <c r="H7" s="55"/>
      <c r="I7" s="1"/>
      <c r="J7" s="1"/>
    </row>
    <row r="8" spans="1:10" ht="15.75" thickBot="1">
      <c r="A8" t="s">
        <v>117</v>
      </c>
      <c r="B8" s="104" t="s">
        <v>118</v>
      </c>
      <c r="C8" s="101" t="s">
        <v>14</v>
      </c>
      <c r="D8" s="102" t="s">
        <v>116</v>
      </c>
      <c r="E8" s="103" t="s">
        <v>6</v>
      </c>
      <c r="F8" s="108">
        <v>1</v>
      </c>
      <c r="G8" s="91">
        <v>0</v>
      </c>
      <c r="H8" s="87">
        <f>F8*G8</f>
        <v>0</v>
      </c>
      <c r="I8" s="1"/>
      <c r="J8" s="1"/>
    </row>
    <row r="9" spans="1:10" ht="46.5">
      <c r="B9" s="21"/>
      <c r="C9" s="43">
        <v>1</v>
      </c>
      <c r="D9" s="44" t="s">
        <v>132</v>
      </c>
      <c r="E9" s="45" t="s">
        <v>20</v>
      </c>
      <c r="F9" s="120">
        <v>3</v>
      </c>
      <c r="G9" s="22"/>
      <c r="H9" s="88"/>
      <c r="I9" s="1"/>
      <c r="J9" s="1"/>
    </row>
    <row r="10" spans="1:10" ht="70.900000000000006" customHeight="1">
      <c r="B10" s="21"/>
      <c r="C10" s="43">
        <v>2</v>
      </c>
      <c r="D10" s="44" t="s">
        <v>133</v>
      </c>
      <c r="E10" s="45" t="s">
        <v>20</v>
      </c>
      <c r="F10" s="120">
        <v>1</v>
      </c>
      <c r="G10" s="22"/>
      <c r="H10" s="88"/>
      <c r="I10" s="1"/>
      <c r="J10" s="1"/>
    </row>
    <row r="11" spans="1:10" ht="51" customHeight="1">
      <c r="B11" s="21"/>
      <c r="C11" s="43">
        <v>3</v>
      </c>
      <c r="D11" s="44" t="s">
        <v>134</v>
      </c>
      <c r="E11" s="45" t="s">
        <v>6</v>
      </c>
      <c r="F11" s="120">
        <v>1</v>
      </c>
      <c r="G11" s="22"/>
      <c r="H11" s="88"/>
      <c r="I11" s="1"/>
      <c r="J11" s="1"/>
    </row>
    <row r="12" spans="1:10" ht="35.25">
      <c r="B12" s="21"/>
      <c r="C12" s="43">
        <v>4</v>
      </c>
      <c r="D12" s="44" t="s">
        <v>135</v>
      </c>
      <c r="E12" s="45" t="s">
        <v>6</v>
      </c>
      <c r="F12" s="120">
        <v>1</v>
      </c>
      <c r="G12" s="22"/>
      <c r="H12" s="88"/>
      <c r="I12" s="1"/>
      <c r="J12" s="1"/>
    </row>
    <row r="13" spans="1:10" ht="13.9" customHeight="1">
      <c r="B13" s="21"/>
      <c r="C13" s="43">
        <v>5</v>
      </c>
      <c r="D13" s="46" t="s">
        <v>119</v>
      </c>
      <c r="E13" s="31" t="s">
        <v>6</v>
      </c>
      <c r="F13" s="121">
        <v>1</v>
      </c>
      <c r="G13" s="22"/>
      <c r="H13" s="88"/>
      <c r="I13" s="1"/>
      <c r="J13" s="1"/>
    </row>
    <row r="14" spans="1:10" ht="13.9" customHeight="1" thickBot="1">
      <c r="B14" s="21"/>
      <c r="C14" s="23">
        <v>6</v>
      </c>
      <c r="D14" s="30" t="s">
        <v>120</v>
      </c>
      <c r="E14" s="47" t="s">
        <v>20</v>
      </c>
      <c r="F14" s="122">
        <v>1</v>
      </c>
      <c r="G14" s="22"/>
      <c r="H14" s="88"/>
      <c r="I14" s="1"/>
      <c r="J14" s="1"/>
    </row>
    <row r="15" spans="1:10" ht="15.75" thickBot="1">
      <c r="A15" t="s">
        <v>121</v>
      </c>
      <c r="B15" s="21"/>
      <c r="C15" s="98" t="s">
        <v>31</v>
      </c>
      <c r="D15" s="102" t="s">
        <v>103</v>
      </c>
      <c r="E15" s="103" t="s">
        <v>6</v>
      </c>
      <c r="F15" s="118">
        <v>1</v>
      </c>
      <c r="G15" s="91">
        <v>0</v>
      </c>
      <c r="H15" s="87">
        <f>F15*G15</f>
        <v>0</v>
      </c>
      <c r="I15" s="1"/>
      <c r="J15" s="1"/>
    </row>
    <row r="16" spans="1:10" ht="15">
      <c r="B16" s="21"/>
      <c r="C16" s="25">
        <v>1</v>
      </c>
      <c r="D16" s="24" t="s">
        <v>122</v>
      </c>
      <c r="E16" s="26" t="s">
        <v>6</v>
      </c>
      <c r="F16" s="123">
        <v>1</v>
      </c>
      <c r="G16" s="22"/>
      <c r="H16" s="88"/>
      <c r="I16" s="1"/>
      <c r="J16" s="1"/>
    </row>
    <row r="17" spans="2:10" ht="15">
      <c r="B17" s="21"/>
      <c r="C17" s="25">
        <v>2</v>
      </c>
      <c r="D17" s="24" t="s">
        <v>123</v>
      </c>
      <c r="E17" s="26" t="s">
        <v>6</v>
      </c>
      <c r="F17" s="123">
        <v>1</v>
      </c>
      <c r="G17" s="22"/>
      <c r="H17" s="88"/>
      <c r="I17" s="1"/>
      <c r="J17" s="1"/>
    </row>
    <row r="18" spans="2:10" ht="15">
      <c r="B18" s="21"/>
      <c r="C18" s="25">
        <v>3</v>
      </c>
      <c r="D18" s="24" t="s">
        <v>105</v>
      </c>
      <c r="E18" s="26" t="s">
        <v>6</v>
      </c>
      <c r="F18" s="123">
        <v>1</v>
      </c>
      <c r="G18" s="22"/>
      <c r="H18" s="88"/>
      <c r="I18" s="1"/>
      <c r="J18" s="1"/>
    </row>
    <row r="19" spans="2:10" ht="15">
      <c r="B19" s="21"/>
      <c r="C19" s="25">
        <v>4</v>
      </c>
      <c r="D19" s="24" t="s">
        <v>107</v>
      </c>
      <c r="E19" s="26" t="s">
        <v>6</v>
      </c>
      <c r="F19" s="123">
        <v>1</v>
      </c>
      <c r="G19" s="22"/>
      <c r="H19" s="88"/>
      <c r="I19" s="1"/>
      <c r="J19" s="1"/>
    </row>
    <row r="20" spans="2:10" ht="15">
      <c r="B20" s="21"/>
      <c r="C20" s="25">
        <v>5</v>
      </c>
      <c r="D20" s="24" t="s">
        <v>108</v>
      </c>
      <c r="E20" s="26" t="s">
        <v>6</v>
      </c>
      <c r="F20" s="123">
        <v>6</v>
      </c>
      <c r="G20" s="22"/>
      <c r="H20" s="88"/>
      <c r="I20" s="1"/>
      <c r="J20" s="1"/>
    </row>
    <row r="21" spans="2:10" ht="15.75" thickBot="1">
      <c r="B21" s="27"/>
      <c r="C21" s="34"/>
      <c r="D21" s="35"/>
      <c r="E21" s="36"/>
      <c r="F21" s="37"/>
      <c r="G21" s="33"/>
      <c r="H21" s="88"/>
      <c r="I21" s="1"/>
      <c r="J21" s="1"/>
    </row>
    <row r="22" spans="2:10" ht="15.75" thickBot="1">
      <c r="B22" s="93" t="s">
        <v>7</v>
      </c>
      <c r="C22" s="227" t="s">
        <v>124</v>
      </c>
      <c r="D22" s="227"/>
      <c r="E22" s="94"/>
      <c r="F22" s="95"/>
      <c r="G22" s="96"/>
      <c r="H22" s="97">
        <f>SUM(H8:H21)</f>
        <v>0</v>
      </c>
      <c r="I22" s="1"/>
      <c r="J22" s="1"/>
    </row>
    <row r="23" spans="2:10" ht="15">
      <c r="B23" s="38"/>
      <c r="C23" s="38"/>
      <c r="D23" s="38"/>
      <c r="E23" s="38"/>
      <c r="F23" s="38"/>
      <c r="G23" s="40"/>
      <c r="H23" s="40"/>
      <c r="I23" s="1"/>
      <c r="J23" s="1"/>
    </row>
    <row r="24" spans="2:10">
      <c r="B24" s="38"/>
      <c r="C24" s="38"/>
      <c r="D24" s="38"/>
      <c r="E24" s="38"/>
      <c r="F24" s="38"/>
      <c r="G24" s="40"/>
      <c r="H24" s="40"/>
    </row>
  </sheetData>
  <mergeCells count="4">
    <mergeCell ref="C22:D22"/>
    <mergeCell ref="B1:H3"/>
    <mergeCell ref="B5:C5"/>
    <mergeCell ref="B7:C7"/>
  </mergeCells>
  <conditionalFormatting sqref="B7 D7:H7">
    <cfRule type="expression" dxfId="11" priority="11">
      <formula>#REF!="__3"</formula>
    </cfRule>
    <cfRule type="expression" dxfId="10" priority="12">
      <formula>#REF!="_2"</formula>
    </cfRule>
  </conditionalFormatting>
  <conditionalFormatting sqref="B9:H14 B8:F8 B15:F15 B22:C22 E22:H22 B16:H21">
    <cfRule type="expression" dxfId="9" priority="9">
      <formula>#REF!="__3"</formula>
    </cfRule>
    <cfRule type="expression" dxfId="8" priority="10">
      <formula>#REF!="_2"</formula>
    </cfRule>
  </conditionalFormatting>
  <conditionalFormatting sqref="H8">
    <cfRule type="expression" dxfId="7" priority="7">
      <formula>#REF!="__3"</formula>
    </cfRule>
    <cfRule type="expression" dxfId="6" priority="8">
      <formula>#REF!="_2"</formula>
    </cfRule>
  </conditionalFormatting>
  <conditionalFormatting sqref="H15">
    <cfRule type="expression" dxfId="5" priority="5">
      <formula>#REF!="__3"</formula>
    </cfRule>
    <cfRule type="expression" dxfId="4" priority="6">
      <formula>#REF!="_2"</formula>
    </cfRule>
  </conditionalFormatting>
  <conditionalFormatting sqref="G8">
    <cfRule type="expression" dxfId="3" priority="3">
      <formula>#REF!="__3"</formula>
    </cfRule>
    <cfRule type="expression" dxfId="2" priority="4">
      <formula>#REF!="_2"</formula>
    </cfRule>
  </conditionalFormatting>
  <conditionalFormatting sqref="G15">
    <cfRule type="expression" dxfId="1" priority="1">
      <formula>#REF!="__3"</formula>
    </cfRule>
    <cfRule type="expression" dxfId="0" priority="2">
      <formula>#REF!="_2"</formula>
    </cfRule>
  </conditionalFormatting>
  <pageMargins left="0.59055118110236227" right="0.59055118110236227" top="0.78740157480314965" bottom="0.78740157480314965" header="0.31496062992125984" footer="0.31496062992125984"/>
  <pageSetup paperSize="9" scale="69" fitToHeight="0" orientation="portrait" r:id="rId1"/>
  <headerFooter>
    <oddFooter>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8C15-1ADE-4F84-988D-68A810C5A1B2}">
  <dimension ref="C3:L16"/>
  <sheetViews>
    <sheetView zoomScale="78" zoomScaleNormal="78" workbookViewId="0">
      <selection activeCell="J16" sqref="J16"/>
    </sheetView>
  </sheetViews>
  <sheetFormatPr defaultRowHeight="14.25"/>
  <sheetData>
    <row r="3" spans="3:12"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3:12">
      <c r="C4" s="38" t="s">
        <v>128</v>
      </c>
      <c r="D4" s="38"/>
      <c r="E4" s="38"/>
      <c r="F4" s="38"/>
      <c r="G4" s="38"/>
      <c r="H4" s="38"/>
      <c r="I4" s="38"/>
      <c r="J4" s="38"/>
      <c r="K4" s="38"/>
      <c r="L4" s="38"/>
    </row>
    <row r="5" spans="3:12">
      <c r="C5" s="38" t="s">
        <v>129</v>
      </c>
      <c r="D5" s="38">
        <f>(F5+G5)*2</f>
        <v>23.5</v>
      </c>
      <c r="E5" s="38" t="s">
        <v>23</v>
      </c>
      <c r="F5" s="38">
        <v>10.734999999999999</v>
      </c>
      <c r="G5" s="38">
        <v>1.0149999999999999</v>
      </c>
      <c r="H5" s="38"/>
      <c r="I5" s="38">
        <f>D6*2+D10</f>
        <v>71.435000000000002</v>
      </c>
      <c r="J5" s="38">
        <f>F5+F5+12.7</f>
        <v>34.17</v>
      </c>
      <c r="K5" s="38"/>
      <c r="L5" s="38"/>
    </row>
    <row r="6" spans="3:12">
      <c r="C6" s="38" t="s">
        <v>130</v>
      </c>
      <c r="D6" s="38">
        <f>D5*F6</f>
        <v>23.5</v>
      </c>
      <c r="E6" s="38" t="s">
        <v>85</v>
      </c>
      <c r="F6" s="38">
        <v>1</v>
      </c>
      <c r="G6" s="38"/>
      <c r="H6" s="38"/>
      <c r="I6" s="38"/>
      <c r="J6" s="38"/>
      <c r="K6" s="38"/>
      <c r="L6" s="38"/>
    </row>
    <row r="7" spans="3:12"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3:12">
      <c r="C8" s="38" t="s">
        <v>131</v>
      </c>
      <c r="D8" s="38"/>
      <c r="E8" s="38"/>
      <c r="F8" s="38"/>
      <c r="G8" s="38"/>
      <c r="H8" s="38"/>
      <c r="I8" s="38"/>
      <c r="J8" s="38"/>
      <c r="K8" s="38"/>
      <c r="L8" s="38"/>
    </row>
    <row r="9" spans="3:12">
      <c r="C9" s="38" t="s">
        <v>129</v>
      </c>
      <c r="D9" s="38">
        <f>(F9+G9*2)+H9</f>
        <v>24.434999999999999</v>
      </c>
      <c r="E9" s="38" t="s">
        <v>23</v>
      </c>
      <c r="F9" s="38">
        <v>10.734999999999999</v>
      </c>
      <c r="G9" s="38">
        <v>0.5</v>
      </c>
      <c r="H9" s="38">
        <v>12.7</v>
      </c>
      <c r="I9" s="38"/>
      <c r="J9" s="38"/>
      <c r="K9" s="38"/>
      <c r="L9" s="38"/>
    </row>
    <row r="10" spans="3:12">
      <c r="C10" s="38" t="s">
        <v>130</v>
      </c>
      <c r="D10" s="38">
        <f>D9*F10</f>
        <v>24.434999999999999</v>
      </c>
      <c r="E10" s="38" t="s">
        <v>85</v>
      </c>
      <c r="F10" s="38">
        <v>1</v>
      </c>
      <c r="G10" s="38"/>
      <c r="H10" s="38"/>
      <c r="I10" s="38"/>
      <c r="J10" s="38"/>
      <c r="K10" s="38"/>
      <c r="L10" s="38"/>
    </row>
    <row r="11" spans="3:12"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3:12"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3:12"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3:12"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3:12"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3:12">
      <c r="C16" s="38"/>
      <c r="D16" s="38"/>
      <c r="E16" s="38"/>
      <c r="F16" s="38"/>
      <c r="G16" s="38"/>
      <c r="H16" s="38"/>
      <c r="I16" s="38"/>
      <c r="J16" s="38"/>
      <c r="K16" s="38"/>
      <c r="L16" s="3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SOUHRN </vt:lpstr>
      <vt:lpstr>PS.01</vt:lpstr>
      <vt:lpstr>PS.02</vt:lpstr>
      <vt:lpstr>List1</vt:lpstr>
      <vt:lpstr>PS.01!Názvy_tisku</vt:lpstr>
      <vt:lpstr>PS.02!Názvy_tisku</vt:lpstr>
      <vt:lpstr>PS.01!Oblast_tisku</vt:lpstr>
      <vt:lpstr>PS.02!Oblast_tisku</vt:lpstr>
      <vt:lpstr>'SOUHRN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2025-01-16T10:18:59Z</dcterms:created>
  <dcterms:modified xsi:type="dcterms:W3CDTF">2025-01-16T10:20:01Z</dcterms:modified>
</cp:coreProperties>
</file>