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 Hladikova\Documents\Projekty\Trutnov ulice Mládežnická\Průběžná dokumentace\"/>
    </mc:Choice>
  </mc:AlternateContent>
  <xr:revisionPtr revIDLastSave="0" documentId="13_ncr:1_{1BB26070-6733-4703-A90D-4826B8C76EC6}" xr6:coauthVersionLast="47" xr6:coauthVersionMax="47" xr10:uidLastSave="{00000000-0000-0000-0000-000000000000}"/>
  <bookViews>
    <workbookView xWindow="0" yWindow="0" windowWidth="28800" windowHeight="15600" tabRatio="759" xr2:uid="{00000000-000D-0000-FFFF-FFFF00000000}"/>
  </bookViews>
  <sheets>
    <sheet name="Sumarizace" sheetId="8" r:id="rId1"/>
    <sheet name="1. Rostlinný materiál" sheetId="6" r:id="rId2"/>
    <sheet name="2. Ostatní materiál" sheetId="7" r:id="rId3"/>
    <sheet name="3. Zahradnické práce" sheetId="5" r:id="rId4"/>
  </sheets>
  <definedNames>
    <definedName name="_xlnm.Print_Titles" localSheetId="1">'1. Rostlinný materiál'!$7:$7</definedName>
    <definedName name="_xlnm.Print_Titles" localSheetId="2">'2. Ostatní materiál'!$7:$7</definedName>
    <definedName name="_xlnm.Print_Titles" localSheetId="3">'3. Zahradnické práce'!$7:$7</definedName>
    <definedName name="_xlnm.Print_Area" localSheetId="1">'1. Rostlinný materiál'!$A$1:$G$62</definedName>
    <definedName name="_xlnm.Print_Area" localSheetId="2">'2. Ostatní materiál'!$A$1:$G$40</definedName>
    <definedName name="_xlnm.Print_Area" localSheetId="3">'3. Zahradnické práce'!$A$1:$G$85</definedName>
    <definedName name="_xlnm.Print_Area" localSheetId="0">Sumarizace!$A$1:$E$15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5" l="1"/>
  <c r="G29" i="5" l="1"/>
  <c r="G9" i="5"/>
  <c r="G10" i="5"/>
  <c r="G57" i="6" l="1"/>
  <c r="G58" i="6"/>
  <c r="G59" i="6"/>
  <c r="G56" i="6"/>
  <c r="G54" i="6"/>
  <c r="G53" i="6"/>
  <c r="G48" i="6"/>
  <c r="G49" i="6"/>
  <c r="G50" i="6"/>
  <c r="G51" i="6"/>
  <c r="G47" i="6"/>
  <c r="G79" i="5" l="1"/>
  <c r="G80" i="5"/>
  <c r="G77" i="5"/>
  <c r="G72" i="5"/>
  <c r="G71" i="5"/>
  <c r="G70" i="5"/>
  <c r="G69" i="5"/>
  <c r="G68" i="5"/>
  <c r="G67" i="5"/>
  <c r="G66" i="5"/>
  <c r="G36" i="7"/>
  <c r="G35" i="7"/>
  <c r="G34" i="7"/>
  <c r="G33" i="7"/>
  <c r="G50" i="5"/>
  <c r="G47" i="5"/>
  <c r="G9" i="7"/>
  <c r="G10" i="7"/>
  <c r="G27" i="5" l="1"/>
  <c r="G30" i="5" l="1"/>
  <c r="G36" i="5" l="1"/>
  <c r="G74" i="5"/>
  <c r="G54" i="5" l="1"/>
  <c r="G53" i="5" l="1"/>
  <c r="G52" i="5"/>
  <c r="G84" i="5"/>
  <c r="G83" i="5"/>
  <c r="G38" i="7"/>
  <c r="G25" i="7"/>
  <c r="G24" i="7"/>
  <c r="G23" i="7"/>
  <c r="G40" i="5" l="1"/>
  <c r="G56" i="5"/>
  <c r="G78" i="5" l="1"/>
  <c r="G76" i="5"/>
  <c r="G44" i="5" l="1"/>
  <c r="G15" i="7" l="1"/>
  <c r="G16" i="7"/>
  <c r="G82" i="5" l="1"/>
  <c r="G75" i="5"/>
  <c r="G64" i="5"/>
  <c r="G63" i="5"/>
  <c r="G62" i="5"/>
  <c r="G61" i="5"/>
  <c r="G59" i="5"/>
  <c r="G58" i="5"/>
  <c r="G57" i="5"/>
  <c r="G51" i="5"/>
  <c r="G49" i="5"/>
  <c r="G48" i="5"/>
  <c r="G46" i="5"/>
  <c r="G45" i="5"/>
  <c r="G43" i="5"/>
  <c r="G42" i="5"/>
  <c r="G41" i="5"/>
  <c r="G38" i="5"/>
  <c r="G37" i="5"/>
  <c r="G35" i="5"/>
  <c r="G33" i="5"/>
  <c r="G32" i="5"/>
  <c r="G31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6" i="6"/>
  <c r="G38" i="6"/>
  <c r="G39" i="6"/>
  <c r="G40" i="6"/>
  <c r="G41" i="6"/>
  <c r="G42" i="6"/>
  <c r="G43" i="6"/>
  <c r="G44" i="6"/>
  <c r="G45" i="6"/>
  <c r="G35" i="6"/>
  <c r="G32" i="6"/>
  <c r="G24" i="6"/>
  <c r="G25" i="6"/>
  <c r="G26" i="6"/>
  <c r="G27" i="6"/>
  <c r="G28" i="6"/>
  <c r="G29" i="6"/>
  <c r="G30" i="6"/>
  <c r="G23" i="6"/>
  <c r="G21" i="6"/>
  <c r="G9" i="6"/>
  <c r="G10" i="6"/>
  <c r="G11" i="6"/>
  <c r="G12" i="6"/>
  <c r="G13" i="6"/>
  <c r="G14" i="6"/>
  <c r="G15" i="6"/>
  <c r="G16" i="6"/>
  <c r="G17" i="6"/>
  <c r="G18" i="6"/>
  <c r="G19" i="6"/>
  <c r="G13" i="7"/>
  <c r="G12" i="7"/>
  <c r="G28" i="7"/>
  <c r="G39" i="7"/>
  <c r="G31" i="7"/>
  <c r="G30" i="7"/>
  <c r="G29" i="7"/>
  <c r="G27" i="7"/>
  <c r="G22" i="7"/>
  <c r="G21" i="7"/>
  <c r="G20" i="7"/>
  <c r="G19" i="7"/>
  <c r="G18" i="7"/>
  <c r="G17" i="7"/>
  <c r="G85" i="5" l="1"/>
  <c r="G60" i="6"/>
  <c r="G61" i="6" s="1"/>
  <c r="G40" i="7"/>
  <c r="C13" i="8" s="1"/>
  <c r="D13" i="8" s="1"/>
  <c r="E13" i="8" s="1"/>
  <c r="C14" i="8" l="1"/>
  <c r="D14" i="8" s="1"/>
  <c r="E14" i="8" s="1"/>
  <c r="G62" i="6"/>
  <c r="C12" i="8" l="1"/>
  <c r="D12" i="8" s="1"/>
  <c r="C15" i="8" l="1"/>
  <c r="E12" i="8"/>
  <c r="D15" i="8" l="1"/>
  <c r="E15" i="8"/>
</calcChain>
</file>

<file path=xl/sharedStrings.xml><?xml version="1.0" encoding="utf-8"?>
<sst xmlns="http://schemas.openxmlformats.org/spreadsheetml/2006/main" count="511" uniqueCount="296">
  <si>
    <t>t</t>
  </si>
  <si>
    <t xml:space="preserve">ASANACE </t>
  </si>
  <si>
    <t>Doprava rostlin a materiálů</t>
  </si>
  <si>
    <t>Doprava osob</t>
  </si>
  <si>
    <t>ZALOŽENÍ TRÁVNÍKU</t>
  </si>
  <si>
    <t>VÝSADBA STROMU</t>
  </si>
  <si>
    <t>VÝSADBY KEŘOVÝCH SKUPIN</t>
  </si>
  <si>
    <t>Množství</t>
  </si>
  <si>
    <t>Mj</t>
  </si>
  <si>
    <t>Cena/Mj</t>
  </si>
  <si>
    <t>Cena/ks</t>
  </si>
  <si>
    <t xml:space="preserve"> Popis</t>
  </si>
  <si>
    <t>Popis</t>
  </si>
  <si>
    <t>Akce:</t>
  </si>
  <si>
    <t>Datum:</t>
  </si>
  <si>
    <t>Cena celkem</t>
  </si>
  <si>
    <t>m3</t>
  </si>
  <si>
    <t>kg</t>
  </si>
  <si>
    <t>Velikost</t>
  </si>
  <si>
    <t>Listnaté stromy</t>
  </si>
  <si>
    <t>Listnaté keře</t>
  </si>
  <si>
    <t>Mezisoučet</t>
  </si>
  <si>
    <t>Ztratné</t>
  </si>
  <si>
    <t>ks</t>
  </si>
  <si>
    <t>bm</t>
  </si>
  <si>
    <t>l</t>
  </si>
  <si>
    <t>R</t>
  </si>
  <si>
    <t>PŘÍPRAVA STANOVIŠTĚ</t>
  </si>
  <si>
    <t>VÝSADBA KEŘOVÝCH SKUPIN</t>
  </si>
  <si>
    <t>Jehličnaté keře</t>
  </si>
  <si>
    <t>suma</t>
  </si>
  <si>
    <t>Dovoz vody pro zálivku rostlin na vzdálenost do 1000 m</t>
  </si>
  <si>
    <t xml:space="preserve">Taxon </t>
  </si>
  <si>
    <t>CELKEM ROSTLINNÝ MATERIÁL</t>
  </si>
  <si>
    <t>Výpočet</t>
  </si>
  <si>
    <t>Úvazek 1,8 m á 1 strom, na průřezu plochý</t>
  </si>
  <si>
    <t xml:space="preserve"> CELKEM OSTATNÍ MATERIÁL</t>
  </si>
  <si>
    <t>CELKEM PRÁCE</t>
  </si>
  <si>
    <t>Položka</t>
  </si>
  <si>
    <t>Kč bez DPH</t>
  </si>
  <si>
    <t>DPH 21%</t>
  </si>
  <si>
    <t>Kč CELKEM</t>
  </si>
  <si>
    <t>Rostlinný materiál</t>
  </si>
  <si>
    <t>Ostatní materiál</t>
  </si>
  <si>
    <t>CELKEM</t>
  </si>
  <si>
    <t>Zahradnické práce</t>
  </si>
  <si>
    <t>Carpinus betulus</t>
  </si>
  <si>
    <t>Platanus acerifolia</t>
  </si>
  <si>
    <t>Quercus rubra</t>
  </si>
  <si>
    <t>Tilia platyphyllos</t>
  </si>
  <si>
    <t>počet ks</t>
  </si>
  <si>
    <t>Philadelphus coronarius</t>
  </si>
  <si>
    <t>Okrasné trávy</t>
  </si>
  <si>
    <t>Objekt:</t>
  </si>
  <si>
    <t>Číslo</t>
  </si>
  <si>
    <t>Hydrogel, pod stromy, 0,3kg/ks</t>
  </si>
  <si>
    <t>Povýsadbový řez stromů</t>
  </si>
  <si>
    <t>Obdělání půdy válením v rovině a svahu do 1:5</t>
  </si>
  <si>
    <t>Hnojení půdy umělým hnojivem na široko v rovině a svahu do 1:5</t>
  </si>
  <si>
    <t>Výsadba cibulí nebo hlíz</t>
  </si>
  <si>
    <t>Zhotovení obalu z rákosové nebo kokosové rohože v rovině a svahu do 1:5</t>
  </si>
  <si>
    <t>Vytyčení výsadeb s rozmístěním solitérních rostlin přes 50 kusů</t>
  </si>
  <si>
    <t>Vytýčení nutných inženýrských sítí</t>
  </si>
  <si>
    <t>Instalace závlahových vaků</t>
  </si>
  <si>
    <t>ROZPOČET – ZAHRADNICKÉ PRÁCE</t>
  </si>
  <si>
    <t>ROZPOČET – SUMARIZACE</t>
  </si>
  <si>
    <t>ROZPOČET – ROSTLINNÝ MATERIÁL</t>
  </si>
  <si>
    <t>ROZPOČET – OSTATNÍ MATERIÁL</t>
  </si>
  <si>
    <t xml:space="preserve">Ceny uvedené v rozpočtu zahrnují veškeré náklady potřebné k dokončení díla dle technické zprávy a grafických příloh, a to  </t>
  </si>
  <si>
    <t>včetně nákladů režijních, dopravy, nákladů na zřízení staveniště apod. Pokud nějaká položka chybí, má se za to, že je rozpuštěna</t>
  </si>
  <si>
    <t>v ostatních položkách.</t>
  </si>
  <si>
    <t>Č. položky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</si>
  <si>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</si>
  <si>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Směrové kácení stromů s rozřezáním a odvětvením D kmene přes 100 do 200 mm</t>
  </si>
  <si>
    <t>Směrové kácení stromů s rozřezáním a odvětvením D kmene přes 200 do 300 mm</t>
  </si>
  <si>
    <t>Směrové kácení stromů s rozřezáním a odvětvením D kmene přes 300 do 400 mm</t>
  </si>
  <si>
    <t>Směrové kácení stromů s rozřezáním a odvětvením D kmene přes 400 do 500 mm</t>
  </si>
  <si>
    <t>Směrové kácení stromů s rozřezáním a odvětvením D kmene přes 500 do 600 mm</t>
  </si>
  <si>
    <t>Směrové kácení stromů s rozřezáním a odvětvením D kmene přes 600 do 700 mm</t>
  </si>
  <si>
    <t>Směrové kácení stromů s rozřezáním a odvětvením D kmene přes 700 do 800 mm</t>
  </si>
  <si>
    <t>Směrové kácení stromů s rozřezáním a odvětvením D kmene přes 1300 do 1400 mm</t>
  </si>
  <si>
    <t>Likvidace dřevní hmoty</t>
  </si>
  <si>
    <t>Odstranění pařezů D přes 300 do 400 mm v rovině a svahu do 1:5                     s odklizením do 20 m a zasypáním jámy</t>
  </si>
  <si>
    <t>Odstranění pařezů D přes 700 do 800 mm v rovině a svahu do 1:5                    s odklizením do 20 m a zasypáním jámy</t>
  </si>
  <si>
    <t>Odstranění pařezů D přes 1300 do 1400 mm v rovině a svahu do 1:5                      s odklizením do 20 m a zasypáním jámy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</si>
  <si>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</si>
  <si>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r>
      <t>Zalití rostlin vodou plocha přes 20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</si>
  <si>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Hloubení jamky pro výsadbu s výměnou 50 % půdy zeminy skupiny 1 až 4 objem přes 0,4 do 1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v rovině a svahu do 1:5</t>
    </r>
  </si>
  <si>
    <t>Hnojení půdy umělým hnojivem k jednotlivým rostlinám v rovině                      a svahu do 1:5 – HYDROGEL</t>
  </si>
  <si>
    <t>Ukotvení kmene dřevin v rovině nebo na svahu do 1:5 třemi kůly D do 0,1 m délky přes 2 do 3 m</t>
  </si>
  <si>
    <t>Zhotovení závlahové mísy dřevin D přes 0,5 do 1,0 m v rovině nebo na svahu do 1:5</t>
  </si>
  <si>
    <t>Mulčování rostlin kůrou tloušťky do 0,1 m v rovině a svahu do 1:5</t>
  </si>
  <si>
    <t>Naplnění závlahových vaků vodou, 55 l/ks</t>
  </si>
  <si>
    <r>
      <t>Hloubení jamek bez výměny půdy zeminy skupiny 1 až 4 objem přes 0,002 do 0,005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v rovině a svahu do 1:5</t>
    </r>
  </si>
  <si>
    <r>
      <t>Hloubení jamky pro výsadbu s výměnou 50 % půdy zeminy skupiny 1 až 4 objem přes 0,002 do 0,005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v rovině a svahu do 1:5</t>
    </r>
  </si>
  <si>
    <t>Výsadba květin krytokořenných průměru kontejneru přes 80 do 120 mm</t>
  </si>
  <si>
    <t>Sadové úpravy</t>
  </si>
  <si>
    <t>Rekonstrukce komunikace a parkovacích ploch v ulici Mládežnická a Tichá</t>
  </si>
  <si>
    <t>Stupeň PD:</t>
  </si>
  <si>
    <t>DUR+DSP</t>
  </si>
  <si>
    <t>Acer campestre 'Elegant'</t>
  </si>
  <si>
    <t>ok 12–14 cm, bal, nasazení 2 m</t>
  </si>
  <si>
    <t>Acer platanoides 'Emerald Queen'</t>
  </si>
  <si>
    <t>Acer saccharinum</t>
  </si>
  <si>
    <t>Aesculus carnea 'Briotii'</t>
  </si>
  <si>
    <t>Amelanchier arborea 'Robin Hill'</t>
  </si>
  <si>
    <t>Crataegus prunifolia 'Splendens'</t>
  </si>
  <si>
    <t>Prunus sargentii</t>
  </si>
  <si>
    <t>Taxus media 'Hicksii'</t>
  </si>
  <si>
    <t>60–80 cm, bal</t>
  </si>
  <si>
    <t>Caryopteris clandonensis 'Heavenly Blue'</t>
  </si>
  <si>
    <t>Cotoneaster dammerii 'Coral Beauty'</t>
  </si>
  <si>
    <t>Forsythia intermedia</t>
  </si>
  <si>
    <t>40–60 cm, K3l</t>
  </si>
  <si>
    <t>20–30 cm, K1l</t>
  </si>
  <si>
    <t>30–40 cm, K1l</t>
  </si>
  <si>
    <t>Hydrangea paniculata 'Limelight'</t>
  </si>
  <si>
    <t>80–100 cm, K5l</t>
  </si>
  <si>
    <t>Rosa 'Stadt Rom'</t>
  </si>
  <si>
    <t>30–40 cm, K1</t>
  </si>
  <si>
    <t>Spiraea bumalda 'Dart´s Red'</t>
  </si>
  <si>
    <t>Spiraea cinerea 'Grefsheim'</t>
  </si>
  <si>
    <t>40–60 cm, K2l</t>
  </si>
  <si>
    <t>Pennisetum compressum 'Hameln'</t>
  </si>
  <si>
    <t>K10*10*12</t>
  </si>
  <si>
    <t>Smíšené trvalkové záhony</t>
  </si>
  <si>
    <t>Trvalky solitérní</t>
  </si>
  <si>
    <t>Calamagrostis brachytricha</t>
  </si>
  <si>
    <t>Helictotrichon sempervirens 'Saphirsprudel'</t>
  </si>
  <si>
    <t>K9*9*10</t>
  </si>
  <si>
    <t>Trvalky skupinové</t>
  </si>
  <si>
    <t>Aster dumosus 'Peter Harrison'</t>
  </si>
  <si>
    <t>Aster frikartii 'Monch'</t>
  </si>
  <si>
    <t>Calamintha nepeta 'Triumphator'</t>
  </si>
  <si>
    <t>Echinacea pallida</t>
  </si>
  <si>
    <r>
      <t xml:space="preserve">Iris barbata </t>
    </r>
    <r>
      <rPr>
        <sz val="10"/>
        <rFont val="Calibri"/>
        <family val="2"/>
        <charset val="238"/>
        <scheme val="minor"/>
      </rPr>
      <t>(skupina media – modré, růžové)</t>
    </r>
  </si>
  <si>
    <t>Platycodon grandiflorus 'Mariesii'</t>
  </si>
  <si>
    <t>Sedum spectabile 'Iceberg'</t>
  </si>
  <si>
    <t>Veronica teucrium 'Royal Blue'</t>
  </si>
  <si>
    <t>Trvalky pokryvné</t>
  </si>
  <si>
    <t>Geranium wlassovianum</t>
  </si>
  <si>
    <t>Geranium sanguineum 'Album'</t>
  </si>
  <si>
    <t>Prunella grandiflora</t>
  </si>
  <si>
    <t>Sedum spurium 'Fuldaglut'</t>
  </si>
  <si>
    <t>Anaphalis triplenervis</t>
  </si>
  <si>
    <t>Trvalky vtroušené</t>
  </si>
  <si>
    <t>Verbascum nigrum 'Album'</t>
  </si>
  <si>
    <r>
      <t xml:space="preserve">Aquilegia vulgaris </t>
    </r>
    <r>
      <rPr>
        <sz val="10"/>
        <rFont val="Calibri"/>
        <family val="2"/>
        <charset val="238"/>
        <scheme val="minor"/>
      </rPr>
      <t>(modrá, fialová)</t>
    </r>
  </si>
  <si>
    <t>Cibulnaté a hlíznaté rostliny</t>
  </si>
  <si>
    <t>Allium aflatunense 'Purple Sensation'</t>
  </si>
  <si>
    <t>Muscaria armeniacum</t>
  </si>
  <si>
    <t>Ornitogalum umbellatum</t>
  </si>
  <si>
    <t>Tulipa linifolia</t>
  </si>
  <si>
    <t>Cibule 12/14</t>
  </si>
  <si>
    <t>Cibule 8/10</t>
  </si>
  <si>
    <t>Cibule 6/7</t>
  </si>
  <si>
    <t>Cibule 5/6</t>
  </si>
  <si>
    <t>1+1+1+1+1+1+1+1+1+1 ks</t>
  </si>
  <si>
    <t>1+1 ks</t>
  </si>
  <si>
    <t>3 ks</t>
  </si>
  <si>
    <t>1+1+1+1+1 ks</t>
  </si>
  <si>
    <t>1+1+1 ks</t>
  </si>
  <si>
    <t>1+1+1+1 ks</t>
  </si>
  <si>
    <t>1+1+1+1+1+1+1+1+1+1+1+1+1 ks</t>
  </si>
  <si>
    <t>3+3+10+12 ks</t>
  </si>
  <si>
    <t>6+10 ks</t>
  </si>
  <si>
    <t>4+5+9 ks</t>
  </si>
  <si>
    <t>8 ks</t>
  </si>
  <si>
    <t>14+18+19+20+20          +30 ks</t>
  </si>
  <si>
    <t>9+17+24+24+30 ks</t>
  </si>
  <si>
    <t>80+150 ks</t>
  </si>
  <si>
    <t>24+24+31 ks</t>
  </si>
  <si>
    <t>30+30+30+40 ks</t>
  </si>
  <si>
    <t>15+25+35 ks</t>
  </si>
  <si>
    <t>3+6+6+8+9 ks</t>
  </si>
  <si>
    <t>2+4+4+5+6 ks</t>
  </si>
  <si>
    <t>5+10+11+13+14 ks</t>
  </si>
  <si>
    <t>8+16+17+21+23 ks</t>
  </si>
  <si>
    <t>8+17+17+20+23 ks</t>
  </si>
  <si>
    <t>7+14+15+20+21 ks</t>
  </si>
  <si>
    <t>6+12+13+15+17 ks</t>
  </si>
  <si>
    <t>23+46+48+57+64 ks</t>
  </si>
  <si>
    <t>92+184+192+228+256 ks</t>
  </si>
  <si>
    <t>69+138+144+171+192 ks</t>
  </si>
  <si>
    <r>
      <t>119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</si>
  <si>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t>5 ks (č. 11, 19, 20, 21, 30)</t>
  </si>
  <si>
    <t>5 ks (č. 16, 17, 18, 24, 26)</t>
  </si>
  <si>
    <t>6 ks (č .2, 9, 10, 25, 33, 35)</t>
  </si>
  <si>
    <t>2 ks (č. 23, 34)</t>
  </si>
  <si>
    <t>2 ks (č. 1, 7)</t>
  </si>
  <si>
    <t>1 ks (č. 29)</t>
  </si>
  <si>
    <t>1 ks (č. 28)</t>
  </si>
  <si>
    <t>1 ks (č. 39)</t>
  </si>
  <si>
    <t>Odstranění pařezů D do 200 mm v rovině a svahu do 1:5 s odklizením do 20 m a zasypáním jámy</t>
  </si>
  <si>
    <t>Odstranění pařezů D přes 200 do 300 mm v rovině a svahu do 1:5                      s odklizením do 20 m a zasypáním jámy</t>
  </si>
  <si>
    <t>Odstranění pařezů D přes 400 do 500 mm v rovině a svahu do 1:5                          s odklizením do 20 m a zasypáním jámy</t>
  </si>
  <si>
    <t>Odstranění pařezů D přes 500 do 600 mm v rovině a svahu do 1:5                     s odklizením do 20 m a zasypáním jámy</t>
  </si>
  <si>
    <t>Odstranění pařezů D přes 600 do 700 mm v rovině a svahu do 1:5                     s odklizením do 20 m a zasypáním jámy</t>
  </si>
  <si>
    <r>
      <t>2 470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</si>
  <si>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r>
      <t xml:space="preserve">Chemické odplevelení před založením kultury postřikem na široko                    v rovině a svahu do 1:5 ručně, </t>
    </r>
    <r>
      <rPr>
        <i/>
        <sz val="10"/>
        <rFont val="Calibri"/>
        <family val="2"/>
        <charset val="238"/>
        <scheme val="minor"/>
      </rPr>
      <t>opakování 2x</t>
    </r>
  </si>
  <si>
    <t>Obdělání půdy kultivátorováním v rovině a svahu do 1:5</t>
  </si>
  <si>
    <r>
      <t xml:space="preserve">Obdělání půdy hrabáním v rovině a svahu do 1:5, </t>
    </r>
    <r>
      <rPr>
        <i/>
        <sz val="10"/>
        <rFont val="Calibri"/>
        <family val="2"/>
        <charset val="238"/>
        <scheme val="minor"/>
      </rPr>
      <t>opakování 2x</t>
    </r>
  </si>
  <si>
    <r>
      <t>Herbicid před výsadbou - Glyfosát (např.:Roundup), 0,0005 l/m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,              </t>
    </r>
    <r>
      <rPr>
        <i/>
        <sz val="10"/>
        <rFont val="Calibri"/>
        <family val="2"/>
        <charset val="238"/>
        <scheme val="minor"/>
      </rPr>
      <t>opakování 2x</t>
    </r>
  </si>
  <si>
    <t>Hlinitopísčitá zemina, tloušťka 30 cm</t>
  </si>
  <si>
    <r>
      <t>119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*0,3 m</t>
    </r>
  </si>
  <si>
    <r>
      <t>2 470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l/1000</t>
    </r>
  </si>
  <si>
    <r>
      <t>Travní semeno, parková směs, 20 g/m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</si>
  <si>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Voda zálivková, zálivka trávníku, 40 l/m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</si>
  <si>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2 470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*0,02 kg</t>
    </r>
  </si>
  <si>
    <r>
      <t>2 470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</t>
    </r>
  </si>
  <si>
    <t>Výsadba dřeviny s balem D přes 0,5 do 0,6 m do jamky se zalitím                        v rovině a svahu do 1:5</t>
  </si>
  <si>
    <t>Hnojení půdy umělým hnojivem k jednotlivým rostlinám v rovině                         a svahu do 1:5 – HNOJIVO</t>
  </si>
  <si>
    <r>
      <t xml:space="preserve">Dovoz vody pro zálivku rostlin na vzdálenost do 1000 m, </t>
    </r>
    <r>
      <rPr>
        <i/>
        <sz val="10"/>
        <rFont val="Calibri"/>
        <family val="2"/>
        <charset val="238"/>
        <scheme val="minor"/>
      </rPr>
      <t>opakování 2x</t>
    </r>
  </si>
  <si>
    <r>
      <t>Zalití rostlin vodou plocha přes 20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, 100 l/ks</t>
    </r>
  </si>
  <si>
    <r>
      <t>42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</si>
  <si>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r>
      <t>Zahradnický substrát pod stromy, 0,16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/ks</t>
    </r>
  </si>
  <si>
    <t>Kůly dřevěné, kotvení listnáčů, 3 ks/ks, soustružené kůly s fazetou, průřez kruh, tl. 8 cm, délka 2,5 m</t>
  </si>
  <si>
    <t>Dřevěné příčky půlené – délka 60 cm, 3 ks/listnáč</t>
  </si>
  <si>
    <t>Tabletové hnojivo ke dřevinám – Silvamix, 40 g/ks</t>
  </si>
  <si>
    <t>Rákosová rohož výšky 1,8 m, obal kmene listnatých stromů</t>
  </si>
  <si>
    <r>
      <t>42 ks*0,08 m</t>
    </r>
    <r>
      <rPr>
        <i/>
        <vertAlign val="superscript"/>
        <sz val="10"/>
        <rFont val="Calibri"/>
        <family val="2"/>
        <charset val="238"/>
        <scheme val="minor"/>
      </rPr>
      <t>3</t>
    </r>
  </si>
  <si>
    <t>Voda zálivková – zálivka stromů 100 l/ks</t>
  </si>
  <si>
    <t>Voda do závlahových vaků, 55 l/ks</t>
  </si>
  <si>
    <t>Závlahové vaky velikost 55 l</t>
  </si>
  <si>
    <r>
      <t>Borka do stromových mís (vrstva 8 cm – jemná), 1 ks/0,08 m</t>
    </r>
    <r>
      <rPr>
        <vertAlign val="superscript"/>
        <sz val="10"/>
        <rFont val="Calibri"/>
        <family val="2"/>
        <charset val="238"/>
        <scheme val="minor"/>
      </rPr>
      <t>3</t>
    </r>
  </si>
  <si>
    <t>VÝSADBA OKRASNÝCH TRAV</t>
  </si>
  <si>
    <t>Zahradnický substrát pod hortenzie a růže, 5 l/ks</t>
  </si>
  <si>
    <t>Zahradnický substrát pod jehličnaté keře, 5 l/ks</t>
  </si>
  <si>
    <t>28 ks*0,005 l</t>
  </si>
  <si>
    <t>Zahradnický substrát pod okrasné trávy, 1 l/ks</t>
  </si>
  <si>
    <t>Borka do keřových záhonů (vrstva 8 cm – jemná)</t>
  </si>
  <si>
    <r>
      <t>Hnojivo ke keřovým výsadbám – NPK, 50g NPK/m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</si>
  <si>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Voda zálivková – zálivka keřových porostů, 40 l/m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, </t>
    </r>
    <r>
      <rPr>
        <i/>
        <sz val="10"/>
        <rFont val="Calibri"/>
        <family val="2"/>
        <charset val="238"/>
        <scheme val="minor"/>
      </rPr>
      <t>opakování 2x</t>
    </r>
  </si>
  <si>
    <t>79 ks*0,005 l</t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</si>
  <si>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*0,08 m</t>
    </r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</si>
  <si>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*0,05 kg</t>
    </r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</si>
  <si>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</t>
    </r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</si>
  <si>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*0,05 kg</t>
    </r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</si>
  <si>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*0,08 m</t>
    </r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</si>
  <si>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</t>
    </r>
  </si>
  <si>
    <r>
      <t>Hnojivo k výsadbám okrasných trav – NPK, 50 g NPK/m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</si>
  <si>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Voda zálivková – zálivka výsadeb okrasných trav, 40 l/m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, </t>
    </r>
    <r>
      <rPr>
        <i/>
        <sz val="10"/>
        <rFont val="Calibri"/>
        <family val="2"/>
        <charset val="238"/>
        <scheme val="minor"/>
      </rPr>
      <t>opakování 2x</t>
    </r>
  </si>
  <si>
    <r>
      <t>Vytyčení výsadeb zapojených nebo v záhonu plochy přes 100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                       s rozmístěním rostlin ve sponu</t>
    </r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</si>
  <si>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</si>
  <si>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t>563 ks</t>
  </si>
  <si>
    <t>Výsadba dřeviny s balem D do 0,1 m do jamky se zalitím v rovině                       a svahu do 1:5</t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</si>
  <si>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*0,05 kg/1000</t>
    </r>
  </si>
  <si>
    <r>
      <t>Zalití rostlin vodou přes 20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, 40 l/m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, </t>
    </r>
    <r>
      <rPr>
        <i/>
        <sz val="10"/>
        <rFont val="Calibri"/>
        <family val="2"/>
        <charset val="238"/>
        <scheme val="minor"/>
      </rPr>
      <t>opakování 2x</t>
    </r>
  </si>
  <si>
    <r>
      <t>310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l*2/1000</t>
    </r>
  </si>
  <si>
    <t>VÝSADBY OKRASNÝCH TRAV</t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</si>
  <si>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</si>
  <si>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t>79 ks</t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</si>
  <si>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*0,05 kg/1000</t>
    </r>
  </si>
  <si>
    <r>
      <t>27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l*2/1000</t>
    </r>
  </si>
  <si>
    <t>Mulčování rostlin drceným štěrkem tloušťky do 0,1 m v rovině a svahu do 1:5</t>
  </si>
  <si>
    <r>
      <t>Hloubení jamek bez výměny půdy zeminy skupiny 1 až 4 objem do 0,002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     v rovině a svahu do 1:5</t>
    </r>
  </si>
  <si>
    <t>2 618 ks</t>
  </si>
  <si>
    <t>1 069 ks</t>
  </si>
  <si>
    <t>Mulčování záhonů drceným štěrkem tloušťky vrstvy přes 0,05 do 0,1 m            v rovině a svahu do 1:5</t>
  </si>
  <si>
    <r>
      <t>Zalití rostlin vodou přes 20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, 40 l/m2, </t>
    </r>
    <r>
      <rPr>
        <i/>
        <sz val="10"/>
        <rFont val="Calibri"/>
        <family val="2"/>
        <charset val="238"/>
        <scheme val="minor"/>
      </rPr>
      <t>opakování 2x</t>
    </r>
  </si>
  <si>
    <r>
      <t>119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l*2/1000</t>
    </r>
  </si>
  <si>
    <r>
      <t xml:space="preserve">Voda zálivková – zálivka trvalkových porostů, 40l/m2, </t>
    </r>
    <r>
      <rPr>
        <i/>
        <sz val="10"/>
        <rFont val="Calibri"/>
        <family val="2"/>
        <charset val="238"/>
        <scheme val="minor"/>
      </rPr>
      <t>opakování 2x</t>
    </r>
  </si>
  <si>
    <t>Drcený štěrk frakce 8–16mm (vrstva 8 cm)</t>
  </si>
  <si>
    <r>
      <t>119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*40 l*2</t>
    </r>
  </si>
  <si>
    <r>
      <t>119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*0,08 m</t>
    </r>
  </si>
  <si>
    <t>VÝSADBA SMÍŠENÝCH TRVALKOVÝCH SKUPIN</t>
  </si>
  <si>
    <r>
      <t>(2807+119)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*0,0005 l*2</t>
    </r>
  </si>
  <si>
    <r>
      <t>51 ks*0,16 m</t>
    </r>
    <r>
      <rPr>
        <i/>
        <vertAlign val="superscript"/>
        <sz val="10"/>
        <rFont val="Calibri"/>
        <family val="2"/>
        <charset val="238"/>
        <scheme val="minor"/>
      </rPr>
      <t>3</t>
    </r>
  </si>
  <si>
    <t>51 ks*0,3 kg</t>
  </si>
  <si>
    <t>51 ks*0,04 kg</t>
  </si>
  <si>
    <t>51 ks*3 ks</t>
  </si>
  <si>
    <t>51 ks*1,8 m</t>
  </si>
  <si>
    <t>51 ks*1 ks</t>
  </si>
  <si>
    <t>51 ks*100 l</t>
  </si>
  <si>
    <t>51 ks</t>
  </si>
  <si>
    <t>51 ks*55 l</t>
  </si>
  <si>
    <t>(18+121) ks*0,005 l</t>
  </si>
  <si>
    <t>K5,K6,K17,K33</t>
  </si>
  <si>
    <t>K3,K4,K7,K10,K16,K23</t>
  </si>
  <si>
    <r>
      <t>Odstranění nevhodných dřevin do 100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výšky do 1 m s odstraněním pařezů v rovině nebo svahu do 1:5</t>
    </r>
  </si>
  <si>
    <r>
      <t>Odstranění nevhodných dřevin do 100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výšky přes 1 m                              s odstraněním pařezů v rovině nebo svahu do 1:5</t>
    </r>
  </si>
  <si>
    <r>
      <t xml:space="preserve">Rozprostření hlinitopísčité zeminy tloušťky vrstvy 300 mm </t>
    </r>
    <r>
      <rPr>
        <sz val="10"/>
        <rFont val="Calibri"/>
        <family val="2"/>
        <charset val="238"/>
        <scheme val="minor"/>
      </rPr>
      <t>strojně</t>
    </r>
  </si>
  <si>
    <r>
      <t>(2807+119m2) m</t>
    </r>
    <r>
      <rPr>
        <i/>
        <vertAlign val="superscript"/>
        <sz val="10"/>
        <rFont val="Calibri"/>
        <family val="2"/>
        <charset val="238"/>
        <scheme val="minor"/>
      </rPr>
      <t>2</t>
    </r>
    <r>
      <rPr>
        <i/>
        <sz val="10"/>
        <rFont val="Calibri"/>
        <family val="2"/>
        <charset val="238"/>
        <scheme val="minor"/>
      </rPr>
      <t>*2</t>
    </r>
  </si>
  <si>
    <t>2807m2+119m2</t>
  </si>
  <si>
    <r>
      <t>Založení parkového trávníku výsevem plochy do 1000 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v rovině a ve svahu do 1:5, včetně 1.seče</t>
    </r>
  </si>
  <si>
    <t>51 ks*0,04 kg/1000</t>
  </si>
  <si>
    <t>51 ks*0,3 kg/1000</t>
  </si>
  <si>
    <r>
      <t>51 m</t>
    </r>
    <r>
      <rPr>
        <i/>
        <vertAlign val="superscript"/>
        <sz val="10"/>
        <rFont val="Calibri"/>
        <family val="2"/>
        <charset val="238"/>
        <scheme val="minor"/>
      </rPr>
      <t>2</t>
    </r>
  </si>
  <si>
    <t>51 ks*100 l/1000</t>
  </si>
  <si>
    <t>51 ks*55 l/1000</t>
  </si>
  <si>
    <t>28+18+121ks</t>
  </si>
  <si>
    <t>Výsadba květin krytokořenných průměru kontejneru do 80 mm</t>
  </si>
  <si>
    <t>Výsadba dřeviny s balem D přes 0,1 do 0,2 m do jamky se zalitím                  v rovině a svahu do 1:5</t>
  </si>
  <si>
    <t>75+130+121+104</t>
  </si>
  <si>
    <t>28+16+18+8+230</t>
  </si>
  <si>
    <t>Březen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</si>
</sst>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.00_ ;\-#,##0.00\ 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B0F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top"/>
    </xf>
    <xf numFmtId="49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2" fontId="10" fillId="4" borderId="8" xfId="0" applyNumberFormat="1" applyFont="1" applyFill="1" applyBorder="1" applyAlignment="1">
      <alignment horizontal="center" vertical="center" wrapText="1"/>
    </xf>
    <xf numFmtId="2" fontId="14" fillId="4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4" borderId="15" xfId="0" applyFont="1" applyFill="1" applyBorder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4" fontId="22" fillId="2" borderId="2" xfId="0" applyNumberFormat="1" applyFont="1" applyFill="1" applyBorder="1" applyAlignment="1">
      <alignment horizontal="center" vertical="center" wrapText="1"/>
    </xf>
    <xf numFmtId="4" fontId="22" fillId="2" borderId="1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49" fontId="10" fillId="4" borderId="10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3" xfId="1" applyNumberFormat="1" applyFont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5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</cellXfs>
  <cellStyles count="3">
    <cellStyle name="Měna" xfId="2" builtinId="4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>
      <selection activeCell="B5" sqref="B5"/>
    </sheetView>
  </sheetViews>
  <sheetFormatPr defaultColWidth="9.140625" defaultRowHeight="15" x14ac:dyDescent="0.25"/>
  <cols>
    <col min="1" max="1" width="15.5703125" style="6" customWidth="1"/>
    <col min="2" max="2" width="42.7109375" style="6" customWidth="1"/>
    <col min="3" max="3" width="19.5703125" style="7" customWidth="1"/>
    <col min="4" max="4" width="20.7109375" style="7" customWidth="1"/>
    <col min="5" max="5" width="27" style="7" customWidth="1"/>
    <col min="6" max="6" width="9.140625" style="6"/>
    <col min="7" max="7" width="11.42578125" style="6" bestFit="1" customWidth="1"/>
    <col min="8" max="16384" width="9.140625" style="6"/>
  </cols>
  <sheetData>
    <row r="1" spans="1:5" ht="18.75" x14ac:dyDescent="0.3">
      <c r="B1" s="15" t="s">
        <v>65</v>
      </c>
    </row>
    <row r="2" spans="1:5" ht="14.25" customHeight="1" x14ac:dyDescent="0.25">
      <c r="A2" s="7" t="s">
        <v>13</v>
      </c>
      <c r="B2" s="85" t="s">
        <v>97</v>
      </c>
      <c r="C2" s="8"/>
    </row>
    <row r="3" spans="1:5" ht="14.25" customHeight="1" x14ac:dyDescent="0.25">
      <c r="A3" s="7" t="s">
        <v>53</v>
      </c>
      <c r="B3" s="85" t="s">
        <v>96</v>
      </c>
      <c r="C3" s="8"/>
    </row>
    <row r="4" spans="1:5" ht="14.25" customHeight="1" x14ac:dyDescent="0.25">
      <c r="A4" s="7" t="s">
        <v>98</v>
      </c>
      <c r="B4" s="85" t="s">
        <v>99</v>
      </c>
      <c r="C4" s="8"/>
    </row>
    <row r="5" spans="1:5" ht="15" customHeight="1" x14ac:dyDescent="0.25">
      <c r="A5" s="7" t="s">
        <v>14</v>
      </c>
      <c r="B5" s="85" t="s">
        <v>295</v>
      </c>
      <c r="C5" s="8"/>
    </row>
    <row r="6" spans="1:5" ht="15" customHeight="1" x14ac:dyDescent="0.25">
      <c r="A6" s="7"/>
      <c r="B6" s="8"/>
      <c r="C6" s="8"/>
    </row>
    <row r="7" spans="1:5" s="12" customFormat="1" ht="15" customHeight="1" x14ac:dyDescent="0.25">
      <c r="A7" s="9" t="s">
        <v>68</v>
      </c>
      <c r="B7" s="10"/>
      <c r="C7" s="10"/>
      <c r="D7" s="11"/>
      <c r="E7" s="11"/>
    </row>
    <row r="8" spans="1:5" s="12" customFormat="1" ht="15" customHeight="1" x14ac:dyDescent="0.25">
      <c r="A8" s="9" t="s">
        <v>69</v>
      </c>
      <c r="B8" s="10"/>
      <c r="C8" s="10"/>
      <c r="D8" s="11"/>
      <c r="E8" s="11"/>
    </row>
    <row r="9" spans="1:5" s="12" customFormat="1" ht="15" customHeight="1" x14ac:dyDescent="0.25">
      <c r="A9" s="9" t="s">
        <v>70</v>
      </c>
      <c r="B9" s="10"/>
      <c r="C9" s="10"/>
      <c r="D9" s="11"/>
      <c r="E9" s="11"/>
    </row>
    <row r="10" spans="1:5" ht="15.75" thickBot="1" x14ac:dyDescent="0.3">
      <c r="A10" s="13"/>
    </row>
    <row r="11" spans="1:5" s="14" customFormat="1" ht="15.75" thickBot="1" x14ac:dyDescent="0.3">
      <c r="A11" s="111" t="s">
        <v>54</v>
      </c>
      <c r="B11" s="112" t="s">
        <v>38</v>
      </c>
      <c r="C11" s="96" t="s">
        <v>39</v>
      </c>
      <c r="D11" s="96" t="s">
        <v>40</v>
      </c>
      <c r="E11" s="113" t="s">
        <v>41</v>
      </c>
    </row>
    <row r="12" spans="1:5" x14ac:dyDescent="0.25">
      <c r="A12" s="139">
        <v>1</v>
      </c>
      <c r="B12" s="140" t="s">
        <v>42</v>
      </c>
      <c r="C12" s="137">
        <f>'1. Rostlinný materiál'!$G$62</f>
        <v>0</v>
      </c>
      <c r="D12" s="137">
        <f>0.21*C12</f>
        <v>0</v>
      </c>
      <c r="E12" s="138">
        <f>C12+D12</f>
        <v>0</v>
      </c>
    </row>
    <row r="13" spans="1:5" x14ac:dyDescent="0.25">
      <c r="A13" s="141">
        <v>2</v>
      </c>
      <c r="B13" s="142" t="s">
        <v>43</v>
      </c>
      <c r="C13" s="143">
        <f>'2. Ostatní materiál'!$G$40</f>
        <v>0</v>
      </c>
      <c r="D13" s="143">
        <f>0.21*C13</f>
        <v>0</v>
      </c>
      <c r="E13" s="144">
        <f>C13+D13</f>
        <v>0</v>
      </c>
    </row>
    <row r="14" spans="1:5" ht="15.75" thickBot="1" x14ac:dyDescent="0.3">
      <c r="A14" s="141">
        <v>3</v>
      </c>
      <c r="B14" s="142" t="s">
        <v>45</v>
      </c>
      <c r="C14" s="143">
        <f>'3. Zahradnické práce'!$G$85</f>
        <v>0</v>
      </c>
      <c r="D14" s="143">
        <f>0.21*C14</f>
        <v>0</v>
      </c>
      <c r="E14" s="144">
        <f>C14+D14</f>
        <v>0</v>
      </c>
    </row>
    <row r="15" spans="1:5" ht="30.75" customHeight="1" thickBot="1" x14ac:dyDescent="0.3">
      <c r="A15" s="75"/>
      <c r="B15" s="114" t="s">
        <v>44</v>
      </c>
      <c r="C15" s="115">
        <f>SUM(C12:C14)</f>
        <v>0</v>
      </c>
      <c r="D15" s="115">
        <f>SUM(D12:D14)</f>
        <v>0</v>
      </c>
      <c r="E15" s="116">
        <f>SUM(E12:E14)</f>
        <v>0</v>
      </c>
    </row>
    <row r="16" spans="1:5" ht="15.95" customHeight="1" x14ac:dyDescent="0.25">
      <c r="E16" s="8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topLeftCell="A47" zoomScaleNormal="100" workbookViewId="0">
      <selection activeCell="F61" sqref="F61"/>
    </sheetView>
  </sheetViews>
  <sheetFormatPr defaultColWidth="9.140625" defaultRowHeight="12.75" x14ac:dyDescent="0.2"/>
  <cols>
    <col min="1" max="1" width="11.28515625" style="1" customWidth="1"/>
    <col min="2" max="2" width="36.85546875" style="1" customWidth="1"/>
    <col min="3" max="3" width="17.5703125" style="2" customWidth="1"/>
    <col min="4" max="4" width="14.7109375" style="2" customWidth="1"/>
    <col min="5" max="5" width="12.7109375" style="2" customWidth="1"/>
    <col min="6" max="6" width="12.42578125" style="2" customWidth="1"/>
    <col min="7" max="7" width="17" style="2" customWidth="1"/>
    <col min="8" max="16384" width="9.140625" style="1"/>
  </cols>
  <sheetData>
    <row r="1" spans="1:7" ht="18.75" x14ac:dyDescent="0.3">
      <c r="B1" s="15" t="s">
        <v>66</v>
      </c>
    </row>
    <row r="2" spans="1:7" s="6" customFormat="1" ht="15" x14ac:dyDescent="0.25">
      <c r="A2" s="7" t="s">
        <v>13</v>
      </c>
      <c r="B2" s="85" t="s">
        <v>97</v>
      </c>
      <c r="C2" s="8"/>
      <c r="D2" s="7"/>
      <c r="E2" s="7"/>
      <c r="F2" s="7"/>
      <c r="G2" s="7"/>
    </row>
    <row r="3" spans="1:7" s="6" customFormat="1" ht="15" x14ac:dyDescent="0.25">
      <c r="A3" s="7" t="s">
        <v>53</v>
      </c>
      <c r="B3" s="85" t="s">
        <v>96</v>
      </c>
      <c r="C3" s="8"/>
      <c r="D3" s="7"/>
      <c r="E3" s="7"/>
      <c r="F3" s="7"/>
      <c r="G3" s="7"/>
    </row>
    <row r="4" spans="1:7" s="6" customFormat="1" ht="15" x14ac:dyDescent="0.25">
      <c r="A4" s="7" t="s">
        <v>98</v>
      </c>
      <c r="B4" s="85" t="s">
        <v>99</v>
      </c>
      <c r="C4" s="8"/>
      <c r="D4" s="7"/>
      <c r="E4" s="7"/>
      <c r="F4" s="7"/>
      <c r="G4" s="7"/>
    </row>
    <row r="5" spans="1:7" s="6" customFormat="1" ht="15" x14ac:dyDescent="0.25">
      <c r="A5" s="7" t="s">
        <v>14</v>
      </c>
      <c r="B5" s="85" t="s">
        <v>295</v>
      </c>
      <c r="C5" s="8"/>
      <c r="D5" s="7"/>
      <c r="E5" s="7"/>
      <c r="F5" s="7"/>
      <c r="G5" s="7"/>
    </row>
    <row r="6" spans="1:7" ht="13.5" thickBot="1" x14ac:dyDescent="0.25">
      <c r="A6" s="16"/>
    </row>
    <row r="7" spans="1:7" s="16" customFormat="1" ht="13.5" thickBot="1" x14ac:dyDescent="0.25">
      <c r="A7" s="156" t="s">
        <v>54</v>
      </c>
      <c r="B7" s="157" t="s">
        <v>32</v>
      </c>
      <c r="C7" s="157" t="s">
        <v>18</v>
      </c>
      <c r="D7" s="41" t="s">
        <v>34</v>
      </c>
      <c r="E7" s="109" t="s">
        <v>50</v>
      </c>
      <c r="F7" s="110" t="s">
        <v>10</v>
      </c>
      <c r="G7" s="42" t="s">
        <v>15</v>
      </c>
    </row>
    <row r="8" spans="1:7" s="100" customFormat="1" x14ac:dyDescent="0.2">
      <c r="A8" s="153"/>
      <c r="B8" s="154" t="s">
        <v>19</v>
      </c>
      <c r="C8" s="155"/>
      <c r="D8" s="17"/>
      <c r="E8" s="18"/>
      <c r="F8" s="24"/>
      <c r="G8" s="25"/>
    </row>
    <row r="9" spans="1:7" s="100" customFormat="1" ht="25.5" x14ac:dyDescent="0.2">
      <c r="A9" s="5">
        <v>1</v>
      </c>
      <c r="B9" s="121" t="s">
        <v>100</v>
      </c>
      <c r="C9" s="20" t="s">
        <v>101</v>
      </c>
      <c r="D9" s="21" t="s">
        <v>157</v>
      </c>
      <c r="E9" s="35">
        <v>10</v>
      </c>
      <c r="F9" s="27">
        <v>0</v>
      </c>
      <c r="G9" s="22">
        <f t="shared" ref="G9:G19" si="0">E9*F9</f>
        <v>0</v>
      </c>
    </row>
    <row r="10" spans="1:7" s="100" customFormat="1" ht="25.5" x14ac:dyDescent="0.2">
      <c r="A10" s="5">
        <v>2</v>
      </c>
      <c r="B10" s="121" t="s">
        <v>102</v>
      </c>
      <c r="C10" s="20" t="s">
        <v>101</v>
      </c>
      <c r="D10" s="21" t="s">
        <v>158</v>
      </c>
      <c r="E10" s="35">
        <v>2</v>
      </c>
      <c r="F10" s="27">
        <v>0</v>
      </c>
      <c r="G10" s="22">
        <f t="shared" si="0"/>
        <v>0</v>
      </c>
    </row>
    <row r="11" spans="1:7" s="100" customFormat="1" ht="25.5" x14ac:dyDescent="0.2">
      <c r="A11" s="5">
        <v>3</v>
      </c>
      <c r="B11" s="121" t="s">
        <v>103</v>
      </c>
      <c r="C11" s="20" t="s">
        <v>101</v>
      </c>
      <c r="D11" s="21" t="s">
        <v>159</v>
      </c>
      <c r="E11" s="35">
        <v>3</v>
      </c>
      <c r="F11" s="27">
        <v>0</v>
      </c>
      <c r="G11" s="22">
        <f t="shared" si="0"/>
        <v>0</v>
      </c>
    </row>
    <row r="12" spans="1:7" s="100" customFormat="1" ht="25.5" x14ac:dyDescent="0.2">
      <c r="A12" s="5">
        <v>4</v>
      </c>
      <c r="B12" s="121" t="s">
        <v>104</v>
      </c>
      <c r="C12" s="20" t="s">
        <v>101</v>
      </c>
      <c r="D12" s="21" t="s">
        <v>160</v>
      </c>
      <c r="E12" s="35">
        <v>5</v>
      </c>
      <c r="F12" s="27">
        <v>0</v>
      </c>
      <c r="G12" s="22">
        <f t="shared" si="0"/>
        <v>0</v>
      </c>
    </row>
    <row r="13" spans="1:7" s="100" customFormat="1" ht="25.5" x14ac:dyDescent="0.2">
      <c r="A13" s="5">
        <v>5</v>
      </c>
      <c r="B13" s="121" t="s">
        <v>105</v>
      </c>
      <c r="C13" s="20" t="s">
        <v>101</v>
      </c>
      <c r="D13" s="21" t="s">
        <v>161</v>
      </c>
      <c r="E13" s="35">
        <v>3</v>
      </c>
      <c r="F13" s="27">
        <v>0</v>
      </c>
      <c r="G13" s="22">
        <f t="shared" si="0"/>
        <v>0</v>
      </c>
    </row>
    <row r="14" spans="1:7" s="100" customFormat="1" ht="25.5" x14ac:dyDescent="0.2">
      <c r="A14" s="5">
        <v>6</v>
      </c>
      <c r="B14" s="121" t="s">
        <v>46</v>
      </c>
      <c r="C14" s="20" t="s">
        <v>101</v>
      </c>
      <c r="D14" s="21" t="s">
        <v>158</v>
      </c>
      <c r="E14" s="35">
        <v>2</v>
      </c>
      <c r="F14" s="27">
        <v>0</v>
      </c>
      <c r="G14" s="22">
        <f t="shared" si="0"/>
        <v>0</v>
      </c>
    </row>
    <row r="15" spans="1:7" s="100" customFormat="1" ht="25.5" x14ac:dyDescent="0.2">
      <c r="A15" s="5">
        <v>7</v>
      </c>
      <c r="B15" s="121" t="s">
        <v>106</v>
      </c>
      <c r="C15" s="20" t="s">
        <v>101</v>
      </c>
      <c r="D15" s="21" t="s">
        <v>160</v>
      </c>
      <c r="E15" s="35">
        <v>5</v>
      </c>
      <c r="F15" s="27">
        <v>0</v>
      </c>
      <c r="G15" s="22">
        <f t="shared" si="0"/>
        <v>0</v>
      </c>
    </row>
    <row r="16" spans="1:7" s="100" customFormat="1" ht="25.5" x14ac:dyDescent="0.2">
      <c r="A16" s="5">
        <v>8</v>
      </c>
      <c r="B16" s="121" t="s">
        <v>47</v>
      </c>
      <c r="C16" s="20" t="s">
        <v>101</v>
      </c>
      <c r="D16" s="21" t="s">
        <v>158</v>
      </c>
      <c r="E16" s="35">
        <v>2</v>
      </c>
      <c r="F16" s="27">
        <v>0</v>
      </c>
      <c r="G16" s="22">
        <f t="shared" si="0"/>
        <v>0</v>
      </c>
    </row>
    <row r="17" spans="1:7" s="100" customFormat="1" ht="25.5" x14ac:dyDescent="0.2">
      <c r="A17" s="5">
        <v>9</v>
      </c>
      <c r="B17" s="121" t="s">
        <v>107</v>
      </c>
      <c r="C17" s="20" t="s">
        <v>101</v>
      </c>
      <c r="D17" s="21" t="s">
        <v>162</v>
      </c>
      <c r="E17" s="35">
        <v>4</v>
      </c>
      <c r="F17" s="27">
        <v>0</v>
      </c>
      <c r="G17" s="22">
        <f t="shared" si="0"/>
        <v>0</v>
      </c>
    </row>
    <row r="18" spans="1:7" s="100" customFormat="1" ht="25.5" x14ac:dyDescent="0.2">
      <c r="A18" s="5">
        <v>10</v>
      </c>
      <c r="B18" s="121" t="s">
        <v>48</v>
      </c>
      <c r="C18" s="20" t="s">
        <v>101</v>
      </c>
      <c r="D18" s="21" t="s">
        <v>158</v>
      </c>
      <c r="E18" s="35">
        <v>2</v>
      </c>
      <c r="F18" s="27">
        <v>0</v>
      </c>
      <c r="G18" s="22">
        <f t="shared" si="0"/>
        <v>0</v>
      </c>
    </row>
    <row r="19" spans="1:7" s="100" customFormat="1" ht="25.5" x14ac:dyDescent="0.2">
      <c r="A19" s="5">
        <v>11</v>
      </c>
      <c r="B19" s="121" t="s">
        <v>49</v>
      </c>
      <c r="C19" s="20" t="s">
        <v>101</v>
      </c>
      <c r="D19" s="21" t="s">
        <v>163</v>
      </c>
      <c r="E19" s="35">
        <v>13</v>
      </c>
      <c r="F19" s="27">
        <v>0</v>
      </c>
      <c r="G19" s="22">
        <f t="shared" si="0"/>
        <v>0</v>
      </c>
    </row>
    <row r="20" spans="1:7" s="100" customFormat="1" x14ac:dyDescent="0.2">
      <c r="A20" s="101"/>
      <c r="B20" s="118" t="s">
        <v>29</v>
      </c>
      <c r="C20" s="23"/>
      <c r="D20" s="17"/>
      <c r="E20" s="145"/>
      <c r="F20" s="24"/>
      <c r="G20" s="25"/>
    </row>
    <row r="21" spans="1:7" s="100" customFormat="1" x14ac:dyDescent="0.2">
      <c r="A21" s="5">
        <v>12</v>
      </c>
      <c r="B21" s="121" t="s">
        <v>108</v>
      </c>
      <c r="C21" s="20" t="s">
        <v>109</v>
      </c>
      <c r="D21" s="21" t="s">
        <v>164</v>
      </c>
      <c r="E21" s="35">
        <v>28</v>
      </c>
      <c r="F21" s="27">
        <v>0</v>
      </c>
      <c r="G21" s="22">
        <f>E21*F21</f>
        <v>0</v>
      </c>
    </row>
    <row r="22" spans="1:7" s="100" customFormat="1" x14ac:dyDescent="0.2">
      <c r="A22" s="101"/>
      <c r="B22" s="118" t="s">
        <v>20</v>
      </c>
      <c r="C22" s="23"/>
      <c r="D22" s="17"/>
      <c r="E22" s="145"/>
      <c r="F22" s="24"/>
      <c r="G22" s="25"/>
    </row>
    <row r="23" spans="1:7" s="100" customFormat="1" x14ac:dyDescent="0.2">
      <c r="A23" s="5">
        <v>13</v>
      </c>
      <c r="B23" s="121" t="s">
        <v>110</v>
      </c>
      <c r="C23" s="20" t="s">
        <v>115</v>
      </c>
      <c r="D23" s="21" t="s">
        <v>173</v>
      </c>
      <c r="E23" s="35">
        <v>75</v>
      </c>
      <c r="F23" s="27">
        <v>0</v>
      </c>
      <c r="G23" s="22">
        <f>E23*F23</f>
        <v>0</v>
      </c>
    </row>
    <row r="24" spans="1:7" s="100" customFormat="1" x14ac:dyDescent="0.2">
      <c r="A24" s="5">
        <v>14</v>
      </c>
      <c r="B24" s="121" t="s">
        <v>111</v>
      </c>
      <c r="C24" s="20" t="s">
        <v>114</v>
      </c>
      <c r="D24" s="21" t="s">
        <v>172</v>
      </c>
      <c r="E24" s="35">
        <v>130</v>
      </c>
      <c r="F24" s="27">
        <v>0</v>
      </c>
      <c r="G24" s="22">
        <f t="shared" ref="G24:G30" si="1">E24*F24</f>
        <v>0</v>
      </c>
    </row>
    <row r="25" spans="1:7" s="100" customFormat="1" x14ac:dyDescent="0.2">
      <c r="A25" s="5">
        <v>15</v>
      </c>
      <c r="B25" s="121" t="s">
        <v>112</v>
      </c>
      <c r="C25" s="20" t="s">
        <v>113</v>
      </c>
      <c r="D25" s="21" t="s">
        <v>165</v>
      </c>
      <c r="E25" s="35">
        <v>16</v>
      </c>
      <c r="F25" s="27">
        <v>0</v>
      </c>
      <c r="G25" s="22">
        <f t="shared" si="1"/>
        <v>0</v>
      </c>
    </row>
    <row r="26" spans="1:7" s="100" customFormat="1" x14ac:dyDescent="0.2">
      <c r="A26" s="5">
        <v>16</v>
      </c>
      <c r="B26" s="121" t="s">
        <v>116</v>
      </c>
      <c r="C26" s="20" t="s">
        <v>117</v>
      </c>
      <c r="D26" s="21" t="s">
        <v>166</v>
      </c>
      <c r="E26" s="35">
        <v>18</v>
      </c>
      <c r="F26" s="27">
        <v>0</v>
      </c>
      <c r="G26" s="22">
        <f t="shared" si="1"/>
        <v>0</v>
      </c>
    </row>
    <row r="27" spans="1:7" s="100" customFormat="1" x14ac:dyDescent="0.2">
      <c r="A27" s="5">
        <v>17</v>
      </c>
      <c r="B27" s="121" t="s">
        <v>51</v>
      </c>
      <c r="C27" s="20" t="s">
        <v>113</v>
      </c>
      <c r="D27" s="21" t="s">
        <v>167</v>
      </c>
      <c r="E27" s="35">
        <v>8</v>
      </c>
      <c r="F27" s="27">
        <v>0</v>
      </c>
      <c r="G27" s="22">
        <f t="shared" si="1"/>
        <v>0</v>
      </c>
    </row>
    <row r="28" spans="1:7" s="100" customFormat="1" ht="25.5" x14ac:dyDescent="0.2">
      <c r="A28" s="5">
        <v>18</v>
      </c>
      <c r="B28" s="121" t="s">
        <v>118</v>
      </c>
      <c r="C28" s="20" t="s">
        <v>119</v>
      </c>
      <c r="D28" s="21" t="s">
        <v>168</v>
      </c>
      <c r="E28" s="35">
        <v>121</v>
      </c>
      <c r="F28" s="27">
        <v>0</v>
      </c>
      <c r="G28" s="22">
        <f t="shared" si="1"/>
        <v>0</v>
      </c>
    </row>
    <row r="29" spans="1:7" s="100" customFormat="1" ht="25.5" x14ac:dyDescent="0.2">
      <c r="A29" s="5">
        <v>19</v>
      </c>
      <c r="B29" s="121" t="s">
        <v>120</v>
      </c>
      <c r="C29" s="20" t="s">
        <v>114</v>
      </c>
      <c r="D29" s="21" t="s">
        <v>169</v>
      </c>
      <c r="E29" s="35">
        <v>104</v>
      </c>
      <c r="F29" s="27">
        <v>0</v>
      </c>
      <c r="G29" s="22">
        <f t="shared" si="1"/>
        <v>0</v>
      </c>
    </row>
    <row r="30" spans="1:7" s="100" customFormat="1" x14ac:dyDescent="0.2">
      <c r="A30" s="5">
        <v>20</v>
      </c>
      <c r="B30" s="121" t="s">
        <v>121</v>
      </c>
      <c r="C30" s="20" t="s">
        <v>122</v>
      </c>
      <c r="D30" s="21" t="s">
        <v>170</v>
      </c>
      <c r="E30" s="35">
        <v>230</v>
      </c>
      <c r="F30" s="27">
        <v>0</v>
      </c>
      <c r="G30" s="22">
        <f t="shared" si="1"/>
        <v>0</v>
      </c>
    </row>
    <row r="31" spans="1:7" s="100" customFormat="1" x14ac:dyDescent="0.2">
      <c r="A31" s="101"/>
      <c r="B31" s="118" t="s">
        <v>52</v>
      </c>
      <c r="C31" s="23"/>
      <c r="D31" s="17"/>
      <c r="E31" s="145"/>
      <c r="F31" s="24"/>
      <c r="G31" s="25"/>
    </row>
    <row r="32" spans="1:7" s="100" customFormat="1" x14ac:dyDescent="0.2">
      <c r="A32" s="5">
        <v>21</v>
      </c>
      <c r="B32" s="121" t="s">
        <v>123</v>
      </c>
      <c r="C32" s="20" t="s">
        <v>124</v>
      </c>
      <c r="D32" s="21" t="s">
        <v>171</v>
      </c>
      <c r="E32" s="35">
        <v>79</v>
      </c>
      <c r="F32" s="27">
        <v>0</v>
      </c>
      <c r="G32" s="22">
        <f>E32*F32</f>
        <v>0</v>
      </c>
    </row>
    <row r="33" spans="1:7" s="100" customFormat="1" x14ac:dyDescent="0.2">
      <c r="A33" s="101"/>
      <c r="B33" s="118" t="s">
        <v>125</v>
      </c>
      <c r="C33" s="23"/>
      <c r="D33" s="17"/>
      <c r="E33" s="145"/>
      <c r="F33" s="24"/>
      <c r="G33" s="25"/>
    </row>
    <row r="34" spans="1:7" s="100" customFormat="1" x14ac:dyDescent="0.2">
      <c r="A34" s="146"/>
      <c r="B34" s="147" t="s">
        <v>126</v>
      </c>
      <c r="C34" s="148"/>
      <c r="D34" s="149"/>
      <c r="E34" s="150"/>
      <c r="F34" s="151"/>
      <c r="G34" s="152"/>
    </row>
    <row r="35" spans="1:7" s="100" customFormat="1" x14ac:dyDescent="0.2">
      <c r="A35" s="5">
        <v>22</v>
      </c>
      <c r="B35" s="121" t="s">
        <v>127</v>
      </c>
      <c r="C35" s="20" t="s">
        <v>129</v>
      </c>
      <c r="D35" s="21" t="s">
        <v>174</v>
      </c>
      <c r="E35" s="35">
        <v>32</v>
      </c>
      <c r="F35" s="27">
        <v>0</v>
      </c>
      <c r="G35" s="22">
        <f>E35*F35</f>
        <v>0</v>
      </c>
    </row>
    <row r="36" spans="1:7" s="100" customFormat="1" x14ac:dyDescent="0.2">
      <c r="A36" s="5">
        <v>23</v>
      </c>
      <c r="B36" s="121" t="s">
        <v>128</v>
      </c>
      <c r="C36" s="20" t="s">
        <v>129</v>
      </c>
      <c r="D36" s="21" t="s">
        <v>175</v>
      </c>
      <c r="E36" s="35">
        <v>21</v>
      </c>
      <c r="F36" s="27">
        <v>0</v>
      </c>
      <c r="G36" s="22">
        <f t="shared" ref="G36:G45" si="2">E36*F36</f>
        <v>0</v>
      </c>
    </row>
    <row r="37" spans="1:7" s="100" customFormat="1" x14ac:dyDescent="0.2">
      <c r="A37" s="146"/>
      <c r="B37" s="147" t="s">
        <v>130</v>
      </c>
      <c r="C37" s="148"/>
      <c r="D37" s="149"/>
      <c r="E37" s="150"/>
      <c r="F37" s="151"/>
      <c r="G37" s="152"/>
    </row>
    <row r="38" spans="1:7" s="100" customFormat="1" ht="25.5" x14ac:dyDescent="0.2">
      <c r="A38" s="5">
        <v>24</v>
      </c>
      <c r="B38" s="121" t="s">
        <v>131</v>
      </c>
      <c r="C38" s="20" t="s">
        <v>129</v>
      </c>
      <c r="D38" s="21" t="s">
        <v>176</v>
      </c>
      <c r="E38" s="35">
        <v>53</v>
      </c>
      <c r="F38" s="27">
        <v>0</v>
      </c>
      <c r="G38" s="22">
        <f t="shared" si="2"/>
        <v>0</v>
      </c>
    </row>
    <row r="39" spans="1:7" s="100" customFormat="1" ht="25.5" x14ac:dyDescent="0.2">
      <c r="A39" s="5">
        <v>25</v>
      </c>
      <c r="B39" s="121" t="s">
        <v>132</v>
      </c>
      <c r="C39" s="20" t="s">
        <v>129</v>
      </c>
      <c r="D39" s="21" t="s">
        <v>176</v>
      </c>
      <c r="E39" s="35">
        <v>53</v>
      </c>
      <c r="F39" s="27">
        <v>0</v>
      </c>
      <c r="G39" s="22">
        <f t="shared" si="2"/>
        <v>0</v>
      </c>
    </row>
    <row r="40" spans="1:7" s="100" customFormat="1" ht="25.5" x14ac:dyDescent="0.2">
      <c r="A40" s="5">
        <v>26</v>
      </c>
      <c r="B40" s="121" t="s">
        <v>133</v>
      </c>
      <c r="C40" s="20" t="s">
        <v>129</v>
      </c>
      <c r="D40" s="21" t="s">
        <v>177</v>
      </c>
      <c r="E40" s="35">
        <v>85</v>
      </c>
      <c r="F40" s="27">
        <v>0</v>
      </c>
      <c r="G40" s="22">
        <f t="shared" si="2"/>
        <v>0</v>
      </c>
    </row>
    <row r="41" spans="1:7" s="100" customFormat="1" ht="25.5" x14ac:dyDescent="0.2">
      <c r="A41" s="5">
        <v>27</v>
      </c>
      <c r="B41" s="121" t="s">
        <v>134</v>
      </c>
      <c r="C41" s="20" t="s">
        <v>129</v>
      </c>
      <c r="D41" s="21" t="s">
        <v>178</v>
      </c>
      <c r="E41" s="35">
        <v>85</v>
      </c>
      <c r="F41" s="27">
        <v>0</v>
      </c>
      <c r="G41" s="22">
        <f t="shared" si="2"/>
        <v>0</v>
      </c>
    </row>
    <row r="42" spans="1:7" s="100" customFormat="1" ht="25.5" x14ac:dyDescent="0.2">
      <c r="A42" s="5">
        <v>28</v>
      </c>
      <c r="B42" s="121" t="s">
        <v>135</v>
      </c>
      <c r="C42" s="20" t="s">
        <v>129</v>
      </c>
      <c r="D42" s="21" t="s">
        <v>177</v>
      </c>
      <c r="E42" s="35">
        <v>85</v>
      </c>
      <c r="F42" s="27">
        <v>0</v>
      </c>
      <c r="G42" s="22">
        <f t="shared" si="2"/>
        <v>0</v>
      </c>
    </row>
    <row r="43" spans="1:7" s="100" customFormat="1" ht="25.5" x14ac:dyDescent="0.2">
      <c r="A43" s="5">
        <v>29</v>
      </c>
      <c r="B43" s="121" t="s">
        <v>136</v>
      </c>
      <c r="C43" s="20" t="s">
        <v>129</v>
      </c>
      <c r="D43" s="21" t="s">
        <v>178</v>
      </c>
      <c r="E43" s="35">
        <v>85</v>
      </c>
      <c r="F43" s="27">
        <v>0</v>
      </c>
      <c r="G43" s="22">
        <f t="shared" si="2"/>
        <v>0</v>
      </c>
    </row>
    <row r="44" spans="1:7" s="100" customFormat="1" ht="25.5" x14ac:dyDescent="0.2">
      <c r="A44" s="5">
        <v>30</v>
      </c>
      <c r="B44" s="121" t="s">
        <v>137</v>
      </c>
      <c r="C44" s="20" t="s">
        <v>129</v>
      </c>
      <c r="D44" s="21" t="s">
        <v>179</v>
      </c>
      <c r="E44" s="35">
        <v>77</v>
      </c>
      <c r="F44" s="27">
        <v>0</v>
      </c>
      <c r="G44" s="22">
        <f t="shared" si="2"/>
        <v>0</v>
      </c>
    </row>
    <row r="45" spans="1:7" s="100" customFormat="1" ht="25.5" x14ac:dyDescent="0.2">
      <c r="A45" s="5">
        <v>31</v>
      </c>
      <c r="B45" s="121" t="s">
        <v>138</v>
      </c>
      <c r="C45" s="20" t="s">
        <v>129</v>
      </c>
      <c r="D45" s="21" t="s">
        <v>180</v>
      </c>
      <c r="E45" s="35">
        <v>63</v>
      </c>
      <c r="F45" s="27">
        <v>0</v>
      </c>
      <c r="G45" s="22">
        <f t="shared" si="2"/>
        <v>0</v>
      </c>
    </row>
    <row r="46" spans="1:7" s="100" customFormat="1" x14ac:dyDescent="0.2">
      <c r="A46" s="158"/>
      <c r="B46" s="160" t="s">
        <v>139</v>
      </c>
      <c r="C46" s="159"/>
      <c r="D46" s="149"/>
      <c r="E46" s="150"/>
      <c r="F46" s="151"/>
      <c r="G46" s="152"/>
    </row>
    <row r="47" spans="1:7" s="100" customFormat="1" ht="25.5" x14ac:dyDescent="0.2">
      <c r="A47" s="102">
        <v>32</v>
      </c>
      <c r="B47" s="122" t="s">
        <v>140</v>
      </c>
      <c r="C47" s="28" t="s">
        <v>129</v>
      </c>
      <c r="D47" s="21" t="s">
        <v>177</v>
      </c>
      <c r="E47" s="35">
        <v>85</v>
      </c>
      <c r="F47" s="27">
        <v>0</v>
      </c>
      <c r="G47" s="22">
        <f>E47*F47</f>
        <v>0</v>
      </c>
    </row>
    <row r="48" spans="1:7" s="100" customFormat="1" ht="25.5" x14ac:dyDescent="0.2">
      <c r="A48" s="102">
        <v>33</v>
      </c>
      <c r="B48" s="122" t="s">
        <v>141</v>
      </c>
      <c r="C48" s="28" t="s">
        <v>129</v>
      </c>
      <c r="D48" s="21" t="s">
        <v>178</v>
      </c>
      <c r="E48" s="35">
        <v>85</v>
      </c>
      <c r="F48" s="27">
        <v>0</v>
      </c>
      <c r="G48" s="22">
        <f t="shared" ref="G48:G51" si="3">E48*F48</f>
        <v>0</v>
      </c>
    </row>
    <row r="49" spans="1:7" s="100" customFormat="1" ht="25.5" x14ac:dyDescent="0.2">
      <c r="A49" s="102">
        <v>34</v>
      </c>
      <c r="B49" s="122" t="s">
        <v>142</v>
      </c>
      <c r="C49" s="28" t="s">
        <v>129</v>
      </c>
      <c r="D49" s="21" t="s">
        <v>179</v>
      </c>
      <c r="E49" s="35">
        <v>77</v>
      </c>
      <c r="F49" s="27">
        <v>0</v>
      </c>
      <c r="G49" s="22">
        <f t="shared" si="3"/>
        <v>0</v>
      </c>
    </row>
    <row r="50" spans="1:7" s="100" customFormat="1" ht="25.5" x14ac:dyDescent="0.2">
      <c r="A50" s="102">
        <v>35</v>
      </c>
      <c r="B50" s="122" t="s">
        <v>143</v>
      </c>
      <c r="C50" s="28" t="s">
        <v>129</v>
      </c>
      <c r="D50" s="21" t="s">
        <v>179</v>
      </c>
      <c r="E50" s="35">
        <v>77</v>
      </c>
      <c r="F50" s="27">
        <v>0</v>
      </c>
      <c r="G50" s="22">
        <f t="shared" si="3"/>
        <v>0</v>
      </c>
    </row>
    <row r="51" spans="1:7" s="100" customFormat="1" ht="25.5" x14ac:dyDescent="0.2">
      <c r="A51" s="102">
        <v>36</v>
      </c>
      <c r="B51" s="122" t="s">
        <v>144</v>
      </c>
      <c r="C51" s="28" t="s">
        <v>129</v>
      </c>
      <c r="D51" s="21" t="s">
        <v>176</v>
      </c>
      <c r="E51" s="35">
        <v>53</v>
      </c>
      <c r="F51" s="27">
        <v>0</v>
      </c>
      <c r="G51" s="22">
        <f t="shared" si="3"/>
        <v>0</v>
      </c>
    </row>
    <row r="52" spans="1:7" s="100" customFormat="1" x14ac:dyDescent="0.2">
      <c r="A52" s="158"/>
      <c r="B52" s="160" t="s">
        <v>145</v>
      </c>
      <c r="C52" s="159"/>
      <c r="D52" s="149"/>
      <c r="E52" s="150"/>
      <c r="F52" s="151"/>
      <c r="G52" s="152"/>
    </row>
    <row r="53" spans="1:7" s="100" customFormat="1" x14ac:dyDescent="0.2">
      <c r="A53" s="102">
        <v>37</v>
      </c>
      <c r="B53" s="122" t="s">
        <v>147</v>
      </c>
      <c r="C53" s="28" t="s">
        <v>129</v>
      </c>
      <c r="D53" s="21" t="s">
        <v>174</v>
      </c>
      <c r="E53" s="35">
        <v>32</v>
      </c>
      <c r="F53" s="27">
        <v>0</v>
      </c>
      <c r="G53" s="22">
        <f>E53*F53</f>
        <v>0</v>
      </c>
    </row>
    <row r="54" spans="1:7" s="100" customFormat="1" x14ac:dyDescent="0.2">
      <c r="A54" s="102">
        <v>38</v>
      </c>
      <c r="B54" s="122" t="s">
        <v>146</v>
      </c>
      <c r="C54" s="28" t="s">
        <v>129</v>
      </c>
      <c r="D54" s="21" t="s">
        <v>175</v>
      </c>
      <c r="E54" s="35">
        <v>21</v>
      </c>
      <c r="F54" s="27">
        <v>0</v>
      </c>
      <c r="G54" s="22">
        <f>E54*F54</f>
        <v>0</v>
      </c>
    </row>
    <row r="55" spans="1:7" s="100" customFormat="1" x14ac:dyDescent="0.2">
      <c r="A55" s="158"/>
      <c r="B55" s="160" t="s">
        <v>148</v>
      </c>
      <c r="C55" s="159"/>
      <c r="D55" s="149"/>
      <c r="E55" s="150"/>
      <c r="F55" s="151"/>
      <c r="G55" s="152"/>
    </row>
    <row r="56" spans="1:7" s="100" customFormat="1" ht="25.5" x14ac:dyDescent="0.2">
      <c r="A56" s="102">
        <v>39</v>
      </c>
      <c r="B56" s="122" t="s">
        <v>149</v>
      </c>
      <c r="C56" s="28" t="s">
        <v>153</v>
      </c>
      <c r="D56" s="21" t="s">
        <v>181</v>
      </c>
      <c r="E56" s="35">
        <v>238</v>
      </c>
      <c r="F56" s="27">
        <v>0</v>
      </c>
      <c r="G56" s="22">
        <f>E56*F56</f>
        <v>0</v>
      </c>
    </row>
    <row r="57" spans="1:7" s="100" customFormat="1" ht="25.5" x14ac:dyDescent="0.2">
      <c r="A57" s="102">
        <v>40</v>
      </c>
      <c r="B57" s="122" t="s">
        <v>150</v>
      </c>
      <c r="C57" s="28" t="s">
        <v>154</v>
      </c>
      <c r="D57" s="21" t="s">
        <v>182</v>
      </c>
      <c r="E57" s="35">
        <v>952</v>
      </c>
      <c r="F57" s="27">
        <v>0</v>
      </c>
      <c r="G57" s="22">
        <f t="shared" ref="G57:G59" si="4">E57*F57</f>
        <v>0</v>
      </c>
    </row>
    <row r="58" spans="1:7" s="100" customFormat="1" ht="25.5" x14ac:dyDescent="0.2">
      <c r="A58" s="102">
        <v>41</v>
      </c>
      <c r="B58" s="122" t="s">
        <v>151</v>
      </c>
      <c r="C58" s="28" t="s">
        <v>155</v>
      </c>
      <c r="D58" s="21" t="s">
        <v>183</v>
      </c>
      <c r="E58" s="35">
        <v>714</v>
      </c>
      <c r="F58" s="27">
        <v>0</v>
      </c>
      <c r="G58" s="22">
        <f t="shared" si="4"/>
        <v>0</v>
      </c>
    </row>
    <row r="59" spans="1:7" s="100" customFormat="1" ht="26.25" thickBot="1" x14ac:dyDescent="0.25">
      <c r="A59" s="103">
        <v>42</v>
      </c>
      <c r="B59" s="123" t="s">
        <v>152</v>
      </c>
      <c r="C59" s="29" t="s">
        <v>156</v>
      </c>
      <c r="D59" s="21" t="s">
        <v>183</v>
      </c>
      <c r="E59" s="35">
        <v>714</v>
      </c>
      <c r="F59" s="27">
        <v>0</v>
      </c>
      <c r="G59" s="22">
        <f t="shared" si="4"/>
        <v>0</v>
      </c>
    </row>
    <row r="60" spans="1:7" s="100" customFormat="1" x14ac:dyDescent="0.2">
      <c r="A60" s="104"/>
      <c r="B60" s="120" t="s">
        <v>21</v>
      </c>
      <c r="C60" s="30"/>
      <c r="D60" s="31"/>
      <c r="E60" s="32"/>
      <c r="F60" s="33"/>
      <c r="G60" s="34">
        <f>SUM(G9:G59)</f>
        <v>0</v>
      </c>
    </row>
    <row r="61" spans="1:7" s="100" customFormat="1" ht="13.5" thickBot="1" x14ac:dyDescent="0.25">
      <c r="A61" s="102"/>
      <c r="B61" s="119" t="s">
        <v>22</v>
      </c>
      <c r="C61" s="97"/>
      <c r="D61" s="124">
        <v>0.05</v>
      </c>
      <c r="E61" s="125"/>
      <c r="F61" s="126"/>
      <c r="G61" s="127">
        <f>0.05*G60</f>
        <v>0</v>
      </c>
    </row>
    <row r="62" spans="1:7" s="106" customFormat="1" ht="15.75" thickBot="1" x14ac:dyDescent="0.25">
      <c r="A62" s="75"/>
      <c r="B62" s="76" t="s">
        <v>33</v>
      </c>
      <c r="C62" s="96"/>
      <c r="D62" s="96"/>
      <c r="E62" s="128"/>
      <c r="F62" s="129"/>
      <c r="G62" s="54">
        <f>SUM(G60:G61)</f>
        <v>0</v>
      </c>
    </row>
    <row r="63" spans="1:7" x14ac:dyDescent="0.2">
      <c r="E63" s="3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&amp;A</oddHeader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8" zoomScaleNormal="100" workbookViewId="0">
      <selection activeCell="F40" sqref="F40"/>
    </sheetView>
  </sheetViews>
  <sheetFormatPr defaultColWidth="9.140625" defaultRowHeight="12.75" x14ac:dyDescent="0.2"/>
  <cols>
    <col min="1" max="1" width="12" style="87" customWidth="1"/>
    <col min="2" max="2" width="56.42578125" style="1" customWidth="1"/>
    <col min="3" max="3" width="10.5703125" style="2" customWidth="1"/>
    <col min="4" max="4" width="13.5703125" style="2" customWidth="1"/>
    <col min="5" max="5" width="12.7109375" style="2" customWidth="1"/>
    <col min="6" max="6" width="12.42578125" style="79" customWidth="1"/>
    <col min="7" max="7" width="17" style="2" customWidth="1"/>
    <col min="8" max="16384" width="9.140625" style="1"/>
  </cols>
  <sheetData>
    <row r="1" spans="1:7" ht="18.75" x14ac:dyDescent="0.3">
      <c r="B1" s="15" t="s">
        <v>67</v>
      </c>
    </row>
    <row r="2" spans="1:7" s="6" customFormat="1" ht="15" x14ac:dyDescent="0.25">
      <c r="A2" s="7" t="s">
        <v>13</v>
      </c>
      <c r="B2" s="85" t="s">
        <v>97</v>
      </c>
      <c r="C2" s="7"/>
      <c r="D2" s="7"/>
      <c r="E2" s="7"/>
      <c r="F2" s="80"/>
      <c r="G2" s="7"/>
    </row>
    <row r="3" spans="1:7" s="6" customFormat="1" ht="15" x14ac:dyDescent="0.25">
      <c r="A3" s="7" t="s">
        <v>53</v>
      </c>
      <c r="B3" s="85" t="s">
        <v>96</v>
      </c>
      <c r="C3" s="7"/>
      <c r="D3" s="7"/>
      <c r="E3" s="7"/>
      <c r="F3" s="80"/>
      <c r="G3" s="7"/>
    </row>
    <row r="4" spans="1:7" s="6" customFormat="1" ht="15" x14ac:dyDescent="0.25">
      <c r="A4" s="7" t="s">
        <v>98</v>
      </c>
      <c r="B4" s="85" t="s">
        <v>99</v>
      </c>
      <c r="C4" s="7"/>
      <c r="D4" s="7"/>
      <c r="E4" s="7"/>
      <c r="F4" s="80"/>
      <c r="G4" s="7"/>
    </row>
    <row r="5" spans="1:7" s="6" customFormat="1" ht="15" x14ac:dyDescent="0.25">
      <c r="A5" s="7" t="s">
        <v>14</v>
      </c>
      <c r="B5" s="85" t="s">
        <v>295</v>
      </c>
      <c r="C5" s="7"/>
      <c r="D5" s="7"/>
      <c r="E5" s="7"/>
      <c r="F5" s="80"/>
      <c r="G5" s="7"/>
    </row>
    <row r="6" spans="1:7" s="3" customFormat="1" thickBot="1" x14ac:dyDescent="0.25">
      <c r="A6" s="90"/>
      <c r="C6" s="4"/>
      <c r="D6" s="4"/>
      <c r="E6" s="4"/>
      <c r="F6" s="81"/>
      <c r="G6" s="4"/>
    </row>
    <row r="7" spans="1:7" ht="13.5" thickBot="1" x14ac:dyDescent="0.25">
      <c r="A7" s="91" t="s">
        <v>54</v>
      </c>
      <c r="B7" s="39" t="s">
        <v>11</v>
      </c>
      <c r="C7" s="40" t="s">
        <v>8</v>
      </c>
      <c r="D7" s="40" t="s">
        <v>34</v>
      </c>
      <c r="E7" s="41" t="s">
        <v>7</v>
      </c>
      <c r="F7" s="41" t="s">
        <v>9</v>
      </c>
      <c r="G7" s="42" t="s">
        <v>15</v>
      </c>
    </row>
    <row r="8" spans="1:7" x14ac:dyDescent="0.2">
      <c r="A8" s="101"/>
      <c r="B8" s="130" t="s">
        <v>27</v>
      </c>
      <c r="C8" s="43"/>
      <c r="D8" s="43"/>
      <c r="E8" s="44"/>
      <c r="F8" s="82"/>
      <c r="G8" s="19"/>
    </row>
    <row r="9" spans="1:7" ht="15" x14ac:dyDescent="0.2">
      <c r="A9" s="5">
        <v>1</v>
      </c>
      <c r="B9" s="117" t="s">
        <v>203</v>
      </c>
      <c r="C9" s="26" t="s">
        <v>85</v>
      </c>
      <c r="D9" s="45" t="s">
        <v>204</v>
      </c>
      <c r="E9" s="35">
        <v>35.700000000000003</v>
      </c>
      <c r="F9" s="136">
        <v>0</v>
      </c>
      <c r="G9" s="22">
        <f t="shared" ref="G9:G10" si="0">E9*F9</f>
        <v>0</v>
      </c>
    </row>
    <row r="10" spans="1:7" ht="27.75" x14ac:dyDescent="0.2">
      <c r="A10" s="5">
        <v>2</v>
      </c>
      <c r="B10" s="105" t="s">
        <v>202</v>
      </c>
      <c r="C10" s="26" t="s">
        <v>25</v>
      </c>
      <c r="D10" s="45" t="s">
        <v>266</v>
      </c>
      <c r="E10" s="35">
        <v>2.93</v>
      </c>
      <c r="F10" s="136">
        <v>0</v>
      </c>
      <c r="G10" s="22">
        <f t="shared" si="0"/>
        <v>0</v>
      </c>
    </row>
    <row r="11" spans="1:7" x14ac:dyDescent="0.2">
      <c r="A11" s="101"/>
      <c r="B11" s="130" t="s">
        <v>4</v>
      </c>
      <c r="C11" s="43"/>
      <c r="D11" s="46"/>
      <c r="E11" s="44"/>
      <c r="F11" s="44"/>
      <c r="G11" s="25"/>
    </row>
    <row r="12" spans="1:7" ht="27.75" x14ac:dyDescent="0.2">
      <c r="A12" s="5">
        <v>3</v>
      </c>
      <c r="B12" s="117" t="s">
        <v>206</v>
      </c>
      <c r="C12" s="26" t="s">
        <v>17</v>
      </c>
      <c r="D12" s="45" t="s">
        <v>208</v>
      </c>
      <c r="E12" s="35">
        <v>49.4</v>
      </c>
      <c r="F12" s="136">
        <v>0</v>
      </c>
      <c r="G12" s="22">
        <f t="shared" ref="G12:G39" si="1">E12*F12</f>
        <v>0</v>
      </c>
    </row>
    <row r="13" spans="1:7" ht="15" x14ac:dyDescent="0.2">
      <c r="A13" s="5">
        <v>4</v>
      </c>
      <c r="B13" s="117" t="s">
        <v>207</v>
      </c>
      <c r="C13" s="26" t="s">
        <v>25</v>
      </c>
      <c r="D13" s="45" t="s">
        <v>209</v>
      </c>
      <c r="E13" s="52">
        <v>98800</v>
      </c>
      <c r="F13" s="48">
        <v>0</v>
      </c>
      <c r="G13" s="22">
        <f>E13*F13</f>
        <v>0</v>
      </c>
    </row>
    <row r="14" spans="1:7" x14ac:dyDescent="0.2">
      <c r="A14" s="101"/>
      <c r="B14" s="130" t="s">
        <v>5</v>
      </c>
      <c r="C14" s="43"/>
      <c r="D14" s="46"/>
      <c r="E14" s="44"/>
      <c r="F14" s="44"/>
      <c r="G14" s="47"/>
    </row>
    <row r="15" spans="1:7" ht="15" x14ac:dyDescent="0.2">
      <c r="A15" s="5">
        <v>5</v>
      </c>
      <c r="B15" s="117" t="s">
        <v>215</v>
      </c>
      <c r="C15" s="26" t="s">
        <v>85</v>
      </c>
      <c r="D15" s="45" t="s">
        <v>267</v>
      </c>
      <c r="E15" s="35">
        <v>8.16</v>
      </c>
      <c r="F15" s="27">
        <v>0</v>
      </c>
      <c r="G15" s="22">
        <f t="shared" ref="G15:G16" si="2">E15*F15</f>
        <v>0</v>
      </c>
    </row>
    <row r="16" spans="1:7" x14ac:dyDescent="0.2">
      <c r="A16" s="166">
        <v>6</v>
      </c>
      <c r="B16" s="117" t="s">
        <v>55</v>
      </c>
      <c r="C16" s="26" t="s">
        <v>17</v>
      </c>
      <c r="D16" s="45" t="s">
        <v>268</v>
      </c>
      <c r="E16" s="35">
        <v>15.3</v>
      </c>
      <c r="F16" s="27">
        <v>0</v>
      </c>
      <c r="G16" s="22">
        <f t="shared" si="2"/>
        <v>0</v>
      </c>
    </row>
    <row r="17" spans="1:7" x14ac:dyDescent="0.2">
      <c r="A17" s="5">
        <v>7</v>
      </c>
      <c r="B17" s="117" t="s">
        <v>218</v>
      </c>
      <c r="C17" s="26" t="s">
        <v>17</v>
      </c>
      <c r="D17" s="45" t="s">
        <v>269</v>
      </c>
      <c r="E17" s="35">
        <v>2.04</v>
      </c>
      <c r="F17" s="48">
        <v>0</v>
      </c>
      <c r="G17" s="22">
        <f t="shared" si="1"/>
        <v>0</v>
      </c>
    </row>
    <row r="18" spans="1:7" ht="25.5" x14ac:dyDescent="0.2">
      <c r="A18" s="5">
        <v>8</v>
      </c>
      <c r="B18" s="105" t="s">
        <v>216</v>
      </c>
      <c r="C18" s="26" t="s">
        <v>23</v>
      </c>
      <c r="D18" s="45" t="s">
        <v>270</v>
      </c>
      <c r="E18" s="35">
        <v>153</v>
      </c>
      <c r="F18" s="48">
        <v>0</v>
      </c>
      <c r="G18" s="22">
        <f t="shared" si="1"/>
        <v>0</v>
      </c>
    </row>
    <row r="19" spans="1:7" x14ac:dyDescent="0.2">
      <c r="A19" s="5">
        <v>9</v>
      </c>
      <c r="B19" s="117" t="s">
        <v>217</v>
      </c>
      <c r="C19" s="26" t="s">
        <v>23</v>
      </c>
      <c r="D19" s="45" t="s">
        <v>270</v>
      </c>
      <c r="E19" s="35">
        <v>153</v>
      </c>
      <c r="F19" s="48">
        <v>0</v>
      </c>
      <c r="G19" s="22">
        <f t="shared" si="1"/>
        <v>0</v>
      </c>
    </row>
    <row r="20" spans="1:7" x14ac:dyDescent="0.2">
      <c r="A20" s="5">
        <v>10</v>
      </c>
      <c r="B20" s="117" t="s">
        <v>35</v>
      </c>
      <c r="C20" s="26" t="s">
        <v>24</v>
      </c>
      <c r="D20" s="45" t="s">
        <v>271</v>
      </c>
      <c r="E20" s="35">
        <v>91.8</v>
      </c>
      <c r="F20" s="48">
        <v>0</v>
      </c>
      <c r="G20" s="22">
        <f t="shared" si="1"/>
        <v>0</v>
      </c>
    </row>
    <row r="21" spans="1:7" x14ac:dyDescent="0.2">
      <c r="A21" s="5">
        <v>11</v>
      </c>
      <c r="B21" s="117" t="s">
        <v>219</v>
      </c>
      <c r="C21" s="26" t="s">
        <v>23</v>
      </c>
      <c r="D21" s="45" t="s">
        <v>272</v>
      </c>
      <c r="E21" s="35">
        <v>51</v>
      </c>
      <c r="F21" s="48">
        <v>0</v>
      </c>
      <c r="G21" s="22">
        <f t="shared" si="1"/>
        <v>0</v>
      </c>
    </row>
    <row r="22" spans="1:7" ht="15" x14ac:dyDescent="0.2">
      <c r="A22" s="5">
        <v>12</v>
      </c>
      <c r="B22" s="117" t="s">
        <v>224</v>
      </c>
      <c r="C22" s="26" t="s">
        <v>85</v>
      </c>
      <c r="D22" s="45" t="s">
        <v>220</v>
      </c>
      <c r="E22" s="35">
        <v>3.36</v>
      </c>
      <c r="F22" s="48">
        <v>0</v>
      </c>
      <c r="G22" s="22">
        <f>E22*F22</f>
        <v>0</v>
      </c>
    </row>
    <row r="23" spans="1:7" x14ac:dyDescent="0.2">
      <c r="A23" s="5">
        <v>13</v>
      </c>
      <c r="B23" s="117" t="s">
        <v>221</v>
      </c>
      <c r="C23" s="26" t="s">
        <v>25</v>
      </c>
      <c r="D23" s="45" t="s">
        <v>273</v>
      </c>
      <c r="E23" s="52">
        <v>5100</v>
      </c>
      <c r="F23" s="48">
        <v>0</v>
      </c>
      <c r="G23" s="22">
        <f>E23*F23</f>
        <v>0</v>
      </c>
    </row>
    <row r="24" spans="1:7" x14ac:dyDescent="0.2">
      <c r="A24" s="5">
        <v>14</v>
      </c>
      <c r="B24" s="117" t="s">
        <v>223</v>
      </c>
      <c r="C24" s="26" t="s">
        <v>23</v>
      </c>
      <c r="D24" s="45" t="s">
        <v>274</v>
      </c>
      <c r="E24" s="35">
        <v>51</v>
      </c>
      <c r="F24" s="48">
        <v>0</v>
      </c>
      <c r="G24" s="22">
        <f>E24*F24</f>
        <v>0</v>
      </c>
    </row>
    <row r="25" spans="1:7" x14ac:dyDescent="0.2">
      <c r="A25" s="5">
        <v>15</v>
      </c>
      <c r="B25" s="117" t="s">
        <v>222</v>
      </c>
      <c r="C25" s="26" t="s">
        <v>25</v>
      </c>
      <c r="D25" s="45" t="s">
        <v>275</v>
      </c>
      <c r="E25" s="52">
        <v>2805</v>
      </c>
      <c r="F25" s="48">
        <v>0</v>
      </c>
      <c r="G25" s="22">
        <f>E25*F25</f>
        <v>0</v>
      </c>
    </row>
    <row r="26" spans="1:7" x14ac:dyDescent="0.2">
      <c r="A26" s="101"/>
      <c r="B26" s="130" t="s">
        <v>28</v>
      </c>
      <c r="C26" s="43"/>
      <c r="D26" s="46"/>
      <c r="E26" s="44"/>
      <c r="F26" s="44"/>
      <c r="G26" s="47"/>
    </row>
    <row r="27" spans="1:7" ht="15" x14ac:dyDescent="0.2">
      <c r="A27" s="5">
        <v>16</v>
      </c>
      <c r="B27" s="117" t="s">
        <v>227</v>
      </c>
      <c r="C27" s="26" t="s">
        <v>85</v>
      </c>
      <c r="D27" s="45" t="s">
        <v>228</v>
      </c>
      <c r="E27" s="35">
        <v>0.14000000000000001</v>
      </c>
      <c r="F27" s="27">
        <v>0</v>
      </c>
      <c r="G27" s="22">
        <f t="shared" si="1"/>
        <v>0</v>
      </c>
    </row>
    <row r="28" spans="1:7" ht="25.5" x14ac:dyDescent="0.2">
      <c r="A28" s="5">
        <v>17</v>
      </c>
      <c r="B28" s="117" t="s">
        <v>226</v>
      </c>
      <c r="C28" s="26" t="s">
        <v>85</v>
      </c>
      <c r="D28" s="45" t="s">
        <v>276</v>
      </c>
      <c r="E28" s="35">
        <v>0.69499999999999995</v>
      </c>
      <c r="F28" s="27">
        <v>0</v>
      </c>
      <c r="G28" s="22">
        <f>E28*F28</f>
        <v>0</v>
      </c>
    </row>
    <row r="29" spans="1:7" ht="27.75" x14ac:dyDescent="0.2">
      <c r="A29" s="167">
        <v>18</v>
      </c>
      <c r="B29" s="117" t="s">
        <v>231</v>
      </c>
      <c r="C29" s="26" t="s">
        <v>17</v>
      </c>
      <c r="D29" s="45" t="s">
        <v>235</v>
      </c>
      <c r="E29" s="35">
        <v>15.5</v>
      </c>
      <c r="F29" s="48">
        <v>0</v>
      </c>
      <c r="G29" s="22">
        <f t="shared" si="1"/>
        <v>0</v>
      </c>
    </row>
    <row r="30" spans="1:7" ht="15" x14ac:dyDescent="0.2">
      <c r="A30" s="5">
        <v>19</v>
      </c>
      <c r="B30" s="117" t="s">
        <v>230</v>
      </c>
      <c r="C30" s="26" t="s">
        <v>85</v>
      </c>
      <c r="D30" s="45" t="s">
        <v>234</v>
      </c>
      <c r="E30" s="35">
        <v>24.8</v>
      </c>
      <c r="F30" s="48">
        <v>0</v>
      </c>
      <c r="G30" s="22">
        <f t="shared" si="1"/>
        <v>0</v>
      </c>
    </row>
    <row r="31" spans="1:7" ht="15" x14ac:dyDescent="0.2">
      <c r="A31" s="5">
        <v>20</v>
      </c>
      <c r="B31" s="117" t="s">
        <v>232</v>
      </c>
      <c r="C31" s="26" t="s">
        <v>25</v>
      </c>
      <c r="D31" s="45" t="s">
        <v>236</v>
      </c>
      <c r="E31" s="52">
        <v>24800</v>
      </c>
      <c r="F31" s="48">
        <v>0</v>
      </c>
      <c r="G31" s="22">
        <f>E31*F31</f>
        <v>0</v>
      </c>
    </row>
    <row r="32" spans="1:7" x14ac:dyDescent="0.2">
      <c r="A32" s="101"/>
      <c r="B32" s="130" t="s">
        <v>225</v>
      </c>
      <c r="C32" s="43"/>
      <c r="D32" s="46"/>
      <c r="E32" s="44"/>
      <c r="F32" s="44"/>
      <c r="G32" s="47"/>
    </row>
    <row r="33" spans="1:7" ht="15" x14ac:dyDescent="0.2">
      <c r="A33" s="5">
        <v>21</v>
      </c>
      <c r="B33" s="117" t="s">
        <v>229</v>
      </c>
      <c r="C33" s="26" t="s">
        <v>85</v>
      </c>
      <c r="D33" s="45" t="s">
        <v>233</v>
      </c>
      <c r="E33" s="35">
        <v>0.39500000000000002</v>
      </c>
      <c r="F33" s="27">
        <v>0</v>
      </c>
      <c r="G33" s="22">
        <f t="shared" ref="G33" si="3">E33*F33</f>
        <v>0</v>
      </c>
    </row>
    <row r="34" spans="1:7" ht="15" x14ac:dyDescent="0.2">
      <c r="A34" s="5">
        <v>22</v>
      </c>
      <c r="B34" s="117" t="s">
        <v>240</v>
      </c>
      <c r="C34" s="26" t="s">
        <v>17</v>
      </c>
      <c r="D34" s="45" t="s">
        <v>237</v>
      </c>
      <c r="E34" s="35">
        <v>1.35</v>
      </c>
      <c r="F34" s="48">
        <v>0</v>
      </c>
      <c r="G34" s="22">
        <f t="shared" ref="G34:G35" si="4">E34*F34</f>
        <v>0</v>
      </c>
    </row>
    <row r="35" spans="1:7" ht="15" x14ac:dyDescent="0.2">
      <c r="A35" s="5">
        <v>23</v>
      </c>
      <c r="B35" s="117" t="s">
        <v>262</v>
      </c>
      <c r="C35" s="26" t="s">
        <v>85</v>
      </c>
      <c r="D35" s="45" t="s">
        <v>238</v>
      </c>
      <c r="E35" s="35">
        <v>2.16</v>
      </c>
      <c r="F35" s="48">
        <v>0</v>
      </c>
      <c r="G35" s="22">
        <f t="shared" si="4"/>
        <v>0</v>
      </c>
    </row>
    <row r="36" spans="1:7" ht="15" x14ac:dyDescent="0.2">
      <c r="A36" s="5">
        <v>24</v>
      </c>
      <c r="B36" s="117" t="s">
        <v>241</v>
      </c>
      <c r="C36" s="26" t="s">
        <v>25</v>
      </c>
      <c r="D36" s="45" t="s">
        <v>239</v>
      </c>
      <c r="E36" s="52">
        <v>2160</v>
      </c>
      <c r="F36" s="48">
        <v>0</v>
      </c>
      <c r="G36" s="22">
        <f>E36*F36</f>
        <v>0</v>
      </c>
    </row>
    <row r="37" spans="1:7" x14ac:dyDescent="0.2">
      <c r="A37" s="101"/>
      <c r="B37" s="130" t="s">
        <v>265</v>
      </c>
      <c r="C37" s="43"/>
      <c r="D37" s="46"/>
      <c r="E37" s="44"/>
      <c r="F37" s="44"/>
      <c r="G37" s="47"/>
    </row>
    <row r="38" spans="1:7" ht="15" x14ac:dyDescent="0.2">
      <c r="A38" s="5">
        <v>25</v>
      </c>
      <c r="B38" s="105" t="s">
        <v>262</v>
      </c>
      <c r="C38" s="26" t="s">
        <v>85</v>
      </c>
      <c r="D38" s="45" t="s">
        <v>264</v>
      </c>
      <c r="E38" s="35">
        <v>9.52</v>
      </c>
      <c r="F38" s="48">
        <v>0</v>
      </c>
      <c r="G38" s="22">
        <f>E38*F38</f>
        <v>0</v>
      </c>
    </row>
    <row r="39" spans="1:7" ht="15.75" thickBot="1" x14ac:dyDescent="0.25">
      <c r="A39" s="102">
        <v>26</v>
      </c>
      <c r="B39" s="131" t="s">
        <v>261</v>
      </c>
      <c r="C39" s="49" t="s">
        <v>25</v>
      </c>
      <c r="D39" s="50" t="s">
        <v>263</v>
      </c>
      <c r="E39" s="161">
        <v>9520</v>
      </c>
      <c r="F39" s="48">
        <v>0</v>
      </c>
      <c r="G39" s="51">
        <f t="shared" si="1"/>
        <v>0</v>
      </c>
    </row>
    <row r="40" spans="1:7" s="6" customFormat="1" ht="15.75" thickBot="1" x14ac:dyDescent="0.3">
      <c r="A40" s="132"/>
      <c r="B40" s="133" t="s">
        <v>36</v>
      </c>
      <c r="C40" s="53"/>
      <c r="D40" s="53"/>
      <c r="E40" s="96"/>
      <c r="F40" s="83"/>
      <c r="G40" s="54">
        <f>SUM(G8:G39)</f>
        <v>0</v>
      </c>
    </row>
    <row r="41" spans="1:7" s="3" customFormat="1" ht="12" x14ac:dyDescent="0.2">
      <c r="A41" s="89"/>
      <c r="B41" s="37"/>
      <c r="C41" s="38"/>
      <c r="D41" s="38"/>
      <c r="E41" s="38"/>
      <c r="F41" s="84"/>
      <c r="G41" s="4"/>
    </row>
    <row r="42" spans="1:7" x14ac:dyDescent="0.2">
      <c r="A42" s="88"/>
      <c r="B42" s="3"/>
      <c r="C42" s="4"/>
      <c r="D42" s="4"/>
      <c r="E42" s="4"/>
      <c r="F42" s="81"/>
      <c r="G42" s="4"/>
    </row>
    <row r="43" spans="1:7" x14ac:dyDescent="0.2">
      <c r="A43" s="88"/>
      <c r="B43" s="3"/>
      <c r="C43" s="4"/>
      <c r="D43" s="4"/>
      <c r="E43" s="4"/>
      <c r="F43" s="81"/>
      <c r="G43" s="4"/>
    </row>
    <row r="44" spans="1:7" x14ac:dyDescent="0.2">
      <c r="A44" s="88"/>
      <c r="B44" s="3"/>
      <c r="C44" s="4"/>
      <c r="D44" s="4"/>
      <c r="E44" s="4"/>
      <c r="F44" s="81"/>
      <c r="G44" s="4"/>
    </row>
  </sheetData>
  <pageMargins left="0.70866141732283472" right="0.70866141732283472" top="0.78740157480314965" bottom="0.78740157480314965" header="0.31496062992125984" footer="0.31496062992125984"/>
  <pageSetup paperSize="9" scale="97" orientation="landscape" r:id="rId1"/>
  <headerFooter>
    <oddHeader>&amp;A</oddHeader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6"/>
  <sheetViews>
    <sheetView zoomScaleNormal="100" workbookViewId="0">
      <pane ySplit="7" topLeftCell="A67" activePane="bottomLeft" state="frozen"/>
      <selection pane="bottomLeft" activeCell="F85" sqref="F85"/>
    </sheetView>
  </sheetViews>
  <sheetFormatPr defaultColWidth="9.140625" defaultRowHeight="12.75" x14ac:dyDescent="0.2"/>
  <cols>
    <col min="1" max="1" width="12.28515625" style="2" customWidth="1"/>
    <col min="2" max="2" width="56.42578125" style="56" customWidth="1"/>
    <col min="3" max="3" width="10.5703125" style="2" customWidth="1"/>
    <col min="4" max="4" width="15" style="55" customWidth="1"/>
    <col min="5" max="5" width="10" style="2" customWidth="1"/>
    <col min="6" max="6" width="11.42578125" style="79" customWidth="1"/>
    <col min="7" max="7" width="17" style="2" customWidth="1"/>
    <col min="8" max="8" width="11.42578125" style="1" bestFit="1" customWidth="1"/>
    <col min="9" max="16384" width="9.140625" style="1"/>
  </cols>
  <sheetData>
    <row r="1" spans="1:7" ht="18.75" x14ac:dyDescent="0.2">
      <c r="B1" s="94" t="s">
        <v>64</v>
      </c>
    </row>
    <row r="2" spans="1:7" s="6" customFormat="1" ht="17.850000000000001" customHeight="1" x14ac:dyDescent="0.25">
      <c r="A2" s="7" t="s">
        <v>13</v>
      </c>
      <c r="B2" s="165" t="s">
        <v>97</v>
      </c>
      <c r="C2" s="165"/>
      <c r="D2" s="11"/>
      <c r="E2" s="7"/>
      <c r="F2" s="80"/>
      <c r="G2" s="7"/>
    </row>
    <row r="3" spans="1:7" s="6" customFormat="1" ht="15" x14ac:dyDescent="0.25">
      <c r="A3" s="7" t="s">
        <v>53</v>
      </c>
      <c r="B3" s="86" t="s">
        <v>96</v>
      </c>
      <c r="C3" s="7"/>
      <c r="D3" s="11"/>
      <c r="E3" s="7"/>
      <c r="F3" s="80"/>
      <c r="G3" s="7"/>
    </row>
    <row r="4" spans="1:7" s="6" customFormat="1" ht="15" x14ac:dyDescent="0.25">
      <c r="A4" s="7" t="s">
        <v>98</v>
      </c>
      <c r="B4" s="86" t="s">
        <v>99</v>
      </c>
      <c r="C4" s="7"/>
      <c r="D4" s="11"/>
      <c r="E4" s="7"/>
      <c r="F4" s="80"/>
      <c r="G4" s="7"/>
    </row>
    <row r="5" spans="1:7" s="6" customFormat="1" ht="15" x14ac:dyDescent="0.25">
      <c r="A5" s="7" t="s">
        <v>14</v>
      </c>
      <c r="B5" s="86" t="s">
        <v>295</v>
      </c>
      <c r="C5" s="7"/>
      <c r="D5" s="11"/>
      <c r="E5" s="7"/>
      <c r="F5" s="98"/>
      <c r="G5" s="71"/>
    </row>
    <row r="6" spans="1:7" ht="13.5" thickBot="1" x14ac:dyDescent="0.25">
      <c r="A6" s="72"/>
    </row>
    <row r="7" spans="1:7" ht="13.5" thickBot="1" x14ac:dyDescent="0.25">
      <c r="A7" s="73" t="s">
        <v>71</v>
      </c>
      <c r="B7" s="57" t="s">
        <v>12</v>
      </c>
      <c r="C7" s="40" t="s">
        <v>8</v>
      </c>
      <c r="D7" s="58" t="s">
        <v>34</v>
      </c>
      <c r="E7" s="41" t="s">
        <v>7</v>
      </c>
      <c r="F7" s="41" t="s">
        <v>9</v>
      </c>
      <c r="G7" s="42" t="s">
        <v>15</v>
      </c>
    </row>
    <row r="8" spans="1:7" x14ac:dyDescent="0.2">
      <c r="A8" s="134"/>
      <c r="B8" s="59" t="s">
        <v>1</v>
      </c>
      <c r="C8" s="60"/>
      <c r="D8" s="61"/>
      <c r="E8" s="60"/>
      <c r="F8" s="99"/>
      <c r="G8" s="62"/>
    </row>
    <row r="9" spans="1:7" ht="27.75" x14ac:dyDescent="0.2">
      <c r="A9" s="5">
        <v>111212211</v>
      </c>
      <c r="B9" s="63" t="s">
        <v>279</v>
      </c>
      <c r="C9" s="35" t="s">
        <v>72</v>
      </c>
      <c r="D9" s="64" t="s">
        <v>277</v>
      </c>
      <c r="E9" s="35">
        <v>128</v>
      </c>
      <c r="F9" s="48">
        <v>0</v>
      </c>
      <c r="G9" s="22">
        <f t="shared" ref="G9:G18" si="0">E9*F9</f>
        <v>0</v>
      </c>
    </row>
    <row r="10" spans="1:7" ht="27.75" x14ac:dyDescent="0.2">
      <c r="A10" s="5">
        <v>111212351</v>
      </c>
      <c r="B10" s="63" t="s">
        <v>280</v>
      </c>
      <c r="C10" s="35" t="s">
        <v>72</v>
      </c>
      <c r="D10" s="64" t="s">
        <v>278</v>
      </c>
      <c r="E10" s="35">
        <v>119</v>
      </c>
      <c r="F10" s="48">
        <v>0</v>
      </c>
      <c r="G10" s="22">
        <f t="shared" si="0"/>
        <v>0</v>
      </c>
    </row>
    <row r="11" spans="1:7" ht="25.5" x14ac:dyDescent="0.2">
      <c r="A11" s="5">
        <v>112151111</v>
      </c>
      <c r="B11" s="63" t="s">
        <v>73</v>
      </c>
      <c r="C11" s="35" t="s">
        <v>23</v>
      </c>
      <c r="D11" s="64" t="s">
        <v>185</v>
      </c>
      <c r="E11" s="35">
        <v>5</v>
      </c>
      <c r="F11" s="48">
        <v>0</v>
      </c>
      <c r="G11" s="22">
        <f t="shared" si="0"/>
        <v>0</v>
      </c>
    </row>
    <row r="12" spans="1:7" ht="25.5" x14ac:dyDescent="0.2">
      <c r="A12" s="5">
        <v>112151112</v>
      </c>
      <c r="B12" s="63" t="s">
        <v>74</v>
      </c>
      <c r="C12" s="35" t="s">
        <v>23</v>
      </c>
      <c r="D12" s="64" t="s">
        <v>186</v>
      </c>
      <c r="E12" s="35">
        <v>5</v>
      </c>
      <c r="F12" s="48">
        <v>0</v>
      </c>
      <c r="G12" s="22">
        <f t="shared" si="0"/>
        <v>0</v>
      </c>
    </row>
    <row r="13" spans="1:7" ht="25.5" x14ac:dyDescent="0.2">
      <c r="A13" s="5">
        <v>112151113</v>
      </c>
      <c r="B13" s="63" t="s">
        <v>75</v>
      </c>
      <c r="C13" s="35" t="s">
        <v>23</v>
      </c>
      <c r="D13" s="64" t="s">
        <v>187</v>
      </c>
      <c r="E13" s="35">
        <v>6</v>
      </c>
      <c r="F13" s="48">
        <v>0</v>
      </c>
      <c r="G13" s="22">
        <f t="shared" si="0"/>
        <v>0</v>
      </c>
    </row>
    <row r="14" spans="1:7" ht="25.5" x14ac:dyDescent="0.2">
      <c r="A14" s="5">
        <v>112151114</v>
      </c>
      <c r="B14" s="63" t="s">
        <v>76</v>
      </c>
      <c r="C14" s="35" t="s">
        <v>23</v>
      </c>
      <c r="D14" s="64" t="s">
        <v>188</v>
      </c>
      <c r="E14" s="35">
        <v>2</v>
      </c>
      <c r="F14" s="48">
        <v>0</v>
      </c>
      <c r="G14" s="22">
        <f t="shared" si="0"/>
        <v>0</v>
      </c>
    </row>
    <row r="15" spans="1:7" ht="25.5" x14ac:dyDescent="0.2">
      <c r="A15" s="5">
        <v>112151115</v>
      </c>
      <c r="B15" s="63" t="s">
        <v>77</v>
      </c>
      <c r="C15" s="35" t="s">
        <v>23</v>
      </c>
      <c r="D15" s="64" t="s">
        <v>189</v>
      </c>
      <c r="E15" s="35">
        <v>2</v>
      </c>
      <c r="F15" s="48">
        <v>0</v>
      </c>
      <c r="G15" s="22">
        <f t="shared" si="0"/>
        <v>0</v>
      </c>
    </row>
    <row r="16" spans="1:7" ht="25.5" x14ac:dyDescent="0.2">
      <c r="A16" s="5">
        <v>112151116</v>
      </c>
      <c r="B16" s="63" t="s">
        <v>78</v>
      </c>
      <c r="C16" s="35" t="s">
        <v>23</v>
      </c>
      <c r="D16" s="64" t="s">
        <v>190</v>
      </c>
      <c r="E16" s="35">
        <v>1</v>
      </c>
      <c r="F16" s="48">
        <v>0</v>
      </c>
      <c r="G16" s="22">
        <f t="shared" si="0"/>
        <v>0</v>
      </c>
    </row>
    <row r="17" spans="1:7" ht="25.5" x14ac:dyDescent="0.2">
      <c r="A17" s="5">
        <v>112151117</v>
      </c>
      <c r="B17" s="63" t="s">
        <v>79</v>
      </c>
      <c r="C17" s="35" t="s">
        <v>23</v>
      </c>
      <c r="D17" s="64" t="s">
        <v>191</v>
      </c>
      <c r="E17" s="35">
        <v>1</v>
      </c>
      <c r="F17" s="48">
        <v>0</v>
      </c>
      <c r="G17" s="22">
        <f t="shared" si="0"/>
        <v>0</v>
      </c>
    </row>
    <row r="18" spans="1:7" ht="25.5" x14ac:dyDescent="0.2">
      <c r="A18" s="5">
        <v>112151123</v>
      </c>
      <c r="B18" s="63" t="s">
        <v>80</v>
      </c>
      <c r="C18" s="35" t="s">
        <v>23</v>
      </c>
      <c r="D18" s="64" t="s">
        <v>192</v>
      </c>
      <c r="E18" s="35">
        <v>1</v>
      </c>
      <c r="F18" s="48">
        <v>0</v>
      </c>
      <c r="G18" s="22">
        <f t="shared" si="0"/>
        <v>0</v>
      </c>
    </row>
    <row r="19" spans="1:7" ht="25.5" x14ac:dyDescent="0.2">
      <c r="A19" s="5">
        <v>112201111</v>
      </c>
      <c r="B19" s="63" t="s">
        <v>193</v>
      </c>
      <c r="C19" s="35" t="s">
        <v>23</v>
      </c>
      <c r="D19" s="64" t="s">
        <v>185</v>
      </c>
      <c r="E19" s="35">
        <v>5</v>
      </c>
      <c r="F19" s="48">
        <v>0</v>
      </c>
      <c r="G19" s="22">
        <f t="shared" ref="G19:G26" si="1">E19*F19</f>
        <v>0</v>
      </c>
    </row>
    <row r="20" spans="1:7" ht="25.5" x14ac:dyDescent="0.2">
      <c r="A20" s="5">
        <v>112201112</v>
      </c>
      <c r="B20" s="63" t="s">
        <v>194</v>
      </c>
      <c r="C20" s="35" t="s">
        <v>23</v>
      </c>
      <c r="D20" s="64" t="s">
        <v>186</v>
      </c>
      <c r="E20" s="35">
        <v>5</v>
      </c>
      <c r="F20" s="48">
        <v>0</v>
      </c>
      <c r="G20" s="22">
        <f t="shared" si="1"/>
        <v>0</v>
      </c>
    </row>
    <row r="21" spans="1:7" ht="25.5" x14ac:dyDescent="0.2">
      <c r="A21" s="5">
        <v>112201113</v>
      </c>
      <c r="B21" s="63" t="s">
        <v>82</v>
      </c>
      <c r="C21" s="35" t="s">
        <v>23</v>
      </c>
      <c r="D21" s="64" t="s">
        <v>187</v>
      </c>
      <c r="E21" s="35">
        <v>6</v>
      </c>
      <c r="F21" s="48">
        <v>0</v>
      </c>
      <c r="G21" s="22">
        <f t="shared" si="1"/>
        <v>0</v>
      </c>
    </row>
    <row r="22" spans="1:7" ht="25.5" x14ac:dyDescent="0.2">
      <c r="A22" s="5">
        <v>112201114</v>
      </c>
      <c r="B22" s="63" t="s">
        <v>195</v>
      </c>
      <c r="C22" s="35" t="s">
        <v>23</v>
      </c>
      <c r="D22" s="64" t="s">
        <v>188</v>
      </c>
      <c r="E22" s="35">
        <v>2</v>
      </c>
      <c r="F22" s="48">
        <v>0</v>
      </c>
      <c r="G22" s="22">
        <f t="shared" si="1"/>
        <v>0</v>
      </c>
    </row>
    <row r="23" spans="1:7" ht="25.5" x14ac:dyDescent="0.2">
      <c r="A23" s="5">
        <v>112201115</v>
      </c>
      <c r="B23" s="63" t="s">
        <v>196</v>
      </c>
      <c r="C23" s="35" t="s">
        <v>23</v>
      </c>
      <c r="D23" s="64" t="s">
        <v>189</v>
      </c>
      <c r="E23" s="35">
        <v>2</v>
      </c>
      <c r="F23" s="48">
        <v>0</v>
      </c>
      <c r="G23" s="22">
        <f t="shared" si="1"/>
        <v>0</v>
      </c>
    </row>
    <row r="24" spans="1:7" ht="25.5" x14ac:dyDescent="0.2">
      <c r="A24" s="5">
        <v>112201116</v>
      </c>
      <c r="B24" s="63" t="s">
        <v>197</v>
      </c>
      <c r="C24" s="35" t="s">
        <v>23</v>
      </c>
      <c r="D24" s="64" t="s">
        <v>190</v>
      </c>
      <c r="E24" s="35">
        <v>1</v>
      </c>
      <c r="F24" s="48">
        <v>0</v>
      </c>
      <c r="G24" s="22">
        <f t="shared" si="1"/>
        <v>0</v>
      </c>
    </row>
    <row r="25" spans="1:7" ht="25.5" x14ac:dyDescent="0.2">
      <c r="A25" s="5">
        <v>112201117</v>
      </c>
      <c r="B25" s="63" t="s">
        <v>83</v>
      </c>
      <c r="C25" s="35" t="s">
        <v>23</v>
      </c>
      <c r="D25" s="64" t="s">
        <v>191</v>
      </c>
      <c r="E25" s="35">
        <v>1</v>
      </c>
      <c r="F25" s="48">
        <v>0</v>
      </c>
      <c r="G25" s="22">
        <f t="shared" si="1"/>
        <v>0</v>
      </c>
    </row>
    <row r="26" spans="1:7" ht="25.5" x14ac:dyDescent="0.2">
      <c r="A26" s="5">
        <v>112201123</v>
      </c>
      <c r="B26" s="63" t="s">
        <v>84</v>
      </c>
      <c r="C26" s="35" t="s">
        <v>23</v>
      </c>
      <c r="D26" s="64" t="s">
        <v>192</v>
      </c>
      <c r="E26" s="35">
        <v>1</v>
      </c>
      <c r="F26" s="48">
        <v>0</v>
      </c>
      <c r="G26" s="22">
        <f t="shared" si="1"/>
        <v>0</v>
      </c>
    </row>
    <row r="27" spans="1:7" x14ac:dyDescent="0.2">
      <c r="A27" s="5" t="s">
        <v>26</v>
      </c>
      <c r="B27" s="63" t="s">
        <v>81</v>
      </c>
      <c r="C27" s="35" t="s">
        <v>30</v>
      </c>
      <c r="D27" s="64">
        <v>1</v>
      </c>
      <c r="E27" s="35">
        <v>1</v>
      </c>
      <c r="F27" s="162">
        <v>0</v>
      </c>
      <c r="G27" s="22">
        <f t="shared" ref="G27" si="2">E27*F27</f>
        <v>0</v>
      </c>
    </row>
    <row r="28" spans="1:7" x14ac:dyDescent="0.2">
      <c r="A28" s="74"/>
      <c r="B28" s="69" t="s">
        <v>27</v>
      </c>
      <c r="C28" s="66"/>
      <c r="D28" s="67"/>
      <c r="E28" s="66"/>
      <c r="F28" s="107"/>
      <c r="G28" s="68"/>
    </row>
    <row r="29" spans="1:7" ht="15" x14ac:dyDescent="0.2">
      <c r="A29" s="5" t="s">
        <v>26</v>
      </c>
      <c r="B29" s="63" t="s">
        <v>281</v>
      </c>
      <c r="C29" s="35" t="s">
        <v>72</v>
      </c>
      <c r="D29" s="64" t="s">
        <v>184</v>
      </c>
      <c r="E29" s="35">
        <v>119</v>
      </c>
      <c r="F29" s="48">
        <v>0</v>
      </c>
      <c r="G29" s="22">
        <f>E29*F29</f>
        <v>0</v>
      </c>
    </row>
    <row r="30" spans="1:7" ht="27.75" x14ac:dyDescent="0.2">
      <c r="A30" s="5">
        <v>184813511</v>
      </c>
      <c r="B30" s="63" t="s">
        <v>199</v>
      </c>
      <c r="C30" s="35" t="s">
        <v>72</v>
      </c>
      <c r="D30" s="64" t="s">
        <v>282</v>
      </c>
      <c r="E30" s="52">
        <v>5852</v>
      </c>
      <c r="F30" s="48">
        <v>0</v>
      </c>
      <c r="G30" s="22">
        <f>E30*F30</f>
        <v>0</v>
      </c>
    </row>
    <row r="31" spans="1:7" ht="15" x14ac:dyDescent="0.2">
      <c r="A31" s="5">
        <v>183403114</v>
      </c>
      <c r="B31" s="63" t="s">
        <v>200</v>
      </c>
      <c r="C31" s="35" t="s">
        <v>72</v>
      </c>
      <c r="D31" s="64" t="s">
        <v>283</v>
      </c>
      <c r="E31" s="52">
        <v>2926</v>
      </c>
      <c r="F31" s="48">
        <v>0</v>
      </c>
      <c r="G31" s="22">
        <f t="shared" ref="G31:G33" si="3">E31*F31</f>
        <v>0</v>
      </c>
    </row>
    <row r="32" spans="1:7" ht="27.75" x14ac:dyDescent="0.2">
      <c r="A32" s="5">
        <v>183403153</v>
      </c>
      <c r="B32" s="63" t="s">
        <v>201</v>
      </c>
      <c r="C32" s="35" t="s">
        <v>72</v>
      </c>
      <c r="D32" s="64" t="s">
        <v>282</v>
      </c>
      <c r="E32" s="52">
        <v>5852</v>
      </c>
      <c r="F32" s="48">
        <v>0</v>
      </c>
      <c r="G32" s="22">
        <f>E32*F32</f>
        <v>0</v>
      </c>
    </row>
    <row r="33" spans="1:7" ht="15" x14ac:dyDescent="0.2">
      <c r="A33" s="5">
        <v>183403161</v>
      </c>
      <c r="B33" s="63" t="s">
        <v>57</v>
      </c>
      <c r="C33" s="35" t="s">
        <v>72</v>
      </c>
      <c r="D33" s="64" t="s">
        <v>283</v>
      </c>
      <c r="E33" s="52">
        <v>2926</v>
      </c>
      <c r="F33" s="48">
        <v>0</v>
      </c>
      <c r="G33" s="22">
        <f t="shared" si="3"/>
        <v>0</v>
      </c>
    </row>
    <row r="34" spans="1:7" x14ac:dyDescent="0.2">
      <c r="A34" s="74"/>
      <c r="B34" s="69" t="s">
        <v>4</v>
      </c>
      <c r="C34" s="66"/>
      <c r="D34" s="67"/>
      <c r="E34" s="66"/>
      <c r="F34" s="107"/>
      <c r="G34" s="68"/>
    </row>
    <row r="35" spans="1:7" ht="27.75" x14ac:dyDescent="0.2">
      <c r="A35" s="5">
        <v>181411131</v>
      </c>
      <c r="B35" s="63" t="s">
        <v>284</v>
      </c>
      <c r="C35" s="35" t="s">
        <v>72</v>
      </c>
      <c r="D35" s="64" t="s">
        <v>198</v>
      </c>
      <c r="E35" s="52">
        <v>2470</v>
      </c>
      <c r="F35" s="48">
        <v>0</v>
      </c>
      <c r="G35" s="22">
        <f t="shared" ref="G35:G38" si="4">E35*F35</f>
        <v>0</v>
      </c>
    </row>
    <row r="36" spans="1:7" ht="15" x14ac:dyDescent="0.2">
      <c r="A36" s="5">
        <v>183403161</v>
      </c>
      <c r="B36" s="63" t="s">
        <v>57</v>
      </c>
      <c r="C36" s="35" t="s">
        <v>72</v>
      </c>
      <c r="D36" s="64" t="s">
        <v>198</v>
      </c>
      <c r="E36" s="52">
        <v>2470</v>
      </c>
      <c r="F36" s="48">
        <v>0</v>
      </c>
      <c r="G36" s="22">
        <f t="shared" si="4"/>
        <v>0</v>
      </c>
    </row>
    <row r="37" spans="1:7" ht="27.75" x14ac:dyDescent="0.2">
      <c r="A37" s="5">
        <v>185804312</v>
      </c>
      <c r="B37" s="63" t="s">
        <v>86</v>
      </c>
      <c r="C37" s="35" t="s">
        <v>85</v>
      </c>
      <c r="D37" s="64" t="s">
        <v>205</v>
      </c>
      <c r="E37" s="35">
        <v>98.8</v>
      </c>
      <c r="F37" s="48">
        <v>0</v>
      </c>
      <c r="G37" s="22">
        <f t="shared" si="4"/>
        <v>0</v>
      </c>
    </row>
    <row r="38" spans="1:7" ht="27.75" x14ac:dyDescent="0.2">
      <c r="A38" s="5">
        <v>185851121</v>
      </c>
      <c r="B38" s="63" t="s">
        <v>31</v>
      </c>
      <c r="C38" s="35" t="s">
        <v>85</v>
      </c>
      <c r="D38" s="64" t="s">
        <v>205</v>
      </c>
      <c r="E38" s="35">
        <v>98.8</v>
      </c>
      <c r="F38" s="48">
        <v>0</v>
      </c>
      <c r="G38" s="22">
        <f t="shared" si="4"/>
        <v>0</v>
      </c>
    </row>
    <row r="39" spans="1:7" x14ac:dyDescent="0.2">
      <c r="A39" s="74"/>
      <c r="B39" s="69" t="s">
        <v>5</v>
      </c>
      <c r="C39" s="66"/>
      <c r="D39" s="67"/>
      <c r="E39" s="66"/>
      <c r="F39" s="107"/>
      <c r="G39" s="68"/>
    </row>
    <row r="40" spans="1:7" x14ac:dyDescent="0.2">
      <c r="A40" s="5">
        <v>119005155</v>
      </c>
      <c r="B40" s="63" t="s">
        <v>61</v>
      </c>
      <c r="C40" s="35" t="s">
        <v>23</v>
      </c>
      <c r="D40" s="64" t="s">
        <v>274</v>
      </c>
      <c r="E40" s="35">
        <v>51</v>
      </c>
      <c r="F40" s="135">
        <v>0</v>
      </c>
      <c r="G40" s="22">
        <f>E40*F40</f>
        <v>0</v>
      </c>
    </row>
    <row r="41" spans="1:7" ht="27.75" x14ac:dyDescent="0.2">
      <c r="A41" s="5">
        <v>183101221</v>
      </c>
      <c r="B41" s="63" t="s">
        <v>87</v>
      </c>
      <c r="C41" s="35" t="s">
        <v>23</v>
      </c>
      <c r="D41" s="64" t="s">
        <v>274</v>
      </c>
      <c r="E41" s="35">
        <v>51</v>
      </c>
      <c r="F41" s="48">
        <v>0</v>
      </c>
      <c r="G41" s="22">
        <f t="shared" ref="G41" si="5">E41*F41</f>
        <v>0</v>
      </c>
    </row>
    <row r="42" spans="1:7" ht="25.5" x14ac:dyDescent="0.2">
      <c r="A42" s="5">
        <v>184102115</v>
      </c>
      <c r="B42" s="63" t="s">
        <v>210</v>
      </c>
      <c r="C42" s="35" t="s">
        <v>23</v>
      </c>
      <c r="D42" s="64" t="s">
        <v>274</v>
      </c>
      <c r="E42" s="35">
        <v>51</v>
      </c>
      <c r="F42" s="48">
        <v>0</v>
      </c>
      <c r="G42" s="22">
        <f t="shared" ref="G42" si="6">E42*F42</f>
        <v>0</v>
      </c>
    </row>
    <row r="43" spans="1:7" ht="25.5" x14ac:dyDescent="0.2">
      <c r="A43" s="5">
        <v>185802114</v>
      </c>
      <c r="B43" s="63" t="s">
        <v>211</v>
      </c>
      <c r="C43" s="35" t="s">
        <v>0</v>
      </c>
      <c r="D43" s="64" t="s">
        <v>285</v>
      </c>
      <c r="E43" s="35">
        <v>2.0400000000000001E-3</v>
      </c>
      <c r="F43" s="48">
        <v>0</v>
      </c>
      <c r="G43" s="22">
        <f t="shared" ref="G43:G44" si="7">E43*F43</f>
        <v>0</v>
      </c>
    </row>
    <row r="44" spans="1:7" ht="25.5" x14ac:dyDescent="0.2">
      <c r="A44" s="5">
        <v>185802114</v>
      </c>
      <c r="B44" s="63" t="s">
        <v>88</v>
      </c>
      <c r="C44" s="35" t="s">
        <v>0</v>
      </c>
      <c r="D44" s="64" t="s">
        <v>286</v>
      </c>
      <c r="E44" s="35">
        <v>1.5299999999999999E-2</v>
      </c>
      <c r="F44" s="48">
        <v>0</v>
      </c>
      <c r="G44" s="22">
        <f t="shared" si="7"/>
        <v>0</v>
      </c>
    </row>
    <row r="45" spans="1:7" ht="25.5" x14ac:dyDescent="0.2">
      <c r="A45" s="5">
        <v>184215133</v>
      </c>
      <c r="B45" s="63" t="s">
        <v>89</v>
      </c>
      <c r="C45" s="35" t="s">
        <v>23</v>
      </c>
      <c r="D45" s="64" t="s">
        <v>274</v>
      </c>
      <c r="E45" s="35">
        <v>51</v>
      </c>
      <c r="F45" s="48">
        <v>0</v>
      </c>
      <c r="G45" s="22">
        <f t="shared" ref="G45:G53" si="8">E45*F45</f>
        <v>0</v>
      </c>
    </row>
    <row r="46" spans="1:7" ht="25.5" x14ac:dyDescent="0.2">
      <c r="A46" s="5">
        <v>184501141</v>
      </c>
      <c r="B46" s="63" t="s">
        <v>60</v>
      </c>
      <c r="C46" s="35" t="s">
        <v>72</v>
      </c>
      <c r="D46" s="64" t="s">
        <v>287</v>
      </c>
      <c r="E46" s="35">
        <v>51</v>
      </c>
      <c r="F46" s="48">
        <v>0</v>
      </c>
      <c r="G46" s="22">
        <f t="shared" si="8"/>
        <v>0</v>
      </c>
    </row>
    <row r="47" spans="1:7" x14ac:dyDescent="0.2">
      <c r="A47" s="5" t="s">
        <v>26</v>
      </c>
      <c r="B47" s="63" t="s">
        <v>56</v>
      </c>
      <c r="C47" s="35" t="s">
        <v>23</v>
      </c>
      <c r="D47" s="64" t="s">
        <v>274</v>
      </c>
      <c r="E47" s="35">
        <v>51</v>
      </c>
      <c r="F47" s="48">
        <v>0</v>
      </c>
      <c r="G47" s="22">
        <f t="shared" si="8"/>
        <v>0</v>
      </c>
    </row>
    <row r="48" spans="1:7" ht="25.5" x14ac:dyDescent="0.2">
      <c r="A48" s="5">
        <v>184215412</v>
      </c>
      <c r="B48" s="63" t="s">
        <v>90</v>
      </c>
      <c r="C48" s="35" t="s">
        <v>23</v>
      </c>
      <c r="D48" s="64" t="s">
        <v>274</v>
      </c>
      <c r="E48" s="35">
        <v>51</v>
      </c>
      <c r="F48" s="48">
        <v>0</v>
      </c>
      <c r="G48" s="22">
        <f t="shared" si="8"/>
        <v>0</v>
      </c>
    </row>
    <row r="49" spans="1:7" ht="15" x14ac:dyDescent="0.2">
      <c r="A49" s="5">
        <v>184911421</v>
      </c>
      <c r="B49" s="63" t="s">
        <v>91</v>
      </c>
      <c r="C49" s="35" t="s">
        <v>72</v>
      </c>
      <c r="D49" s="64" t="s">
        <v>214</v>
      </c>
      <c r="E49" s="35">
        <v>42</v>
      </c>
      <c r="F49" s="48">
        <v>0</v>
      </c>
      <c r="G49" s="22">
        <f t="shared" si="8"/>
        <v>0</v>
      </c>
    </row>
    <row r="50" spans="1:7" ht="15" x14ac:dyDescent="0.2">
      <c r="A50" s="5">
        <v>185804312</v>
      </c>
      <c r="B50" s="63" t="s">
        <v>213</v>
      </c>
      <c r="C50" s="35" t="s">
        <v>85</v>
      </c>
      <c r="D50" s="64" t="s">
        <v>288</v>
      </c>
      <c r="E50" s="35">
        <v>5.0999999999999996</v>
      </c>
      <c r="F50" s="48">
        <v>0</v>
      </c>
      <c r="G50" s="22">
        <f>E49*F50</f>
        <v>0</v>
      </c>
    </row>
    <row r="51" spans="1:7" ht="15" x14ac:dyDescent="0.2">
      <c r="A51" s="5">
        <v>185851121</v>
      </c>
      <c r="B51" s="63" t="s">
        <v>31</v>
      </c>
      <c r="C51" s="35" t="s">
        <v>85</v>
      </c>
      <c r="D51" s="64" t="s">
        <v>288</v>
      </c>
      <c r="E51" s="2">
        <v>5.0999999999999996</v>
      </c>
      <c r="F51" s="48">
        <v>0</v>
      </c>
      <c r="G51" s="22">
        <f>E50*F51</f>
        <v>0</v>
      </c>
    </row>
    <row r="52" spans="1:7" x14ac:dyDescent="0.2">
      <c r="A52" s="5" t="s">
        <v>26</v>
      </c>
      <c r="B52" s="63" t="s">
        <v>63</v>
      </c>
      <c r="C52" s="35" t="s">
        <v>23</v>
      </c>
      <c r="D52" s="64" t="s">
        <v>274</v>
      </c>
      <c r="E52" s="35">
        <v>51</v>
      </c>
      <c r="F52" s="48">
        <v>0</v>
      </c>
      <c r="G52" s="22">
        <f t="shared" si="8"/>
        <v>0</v>
      </c>
    </row>
    <row r="53" spans="1:7" x14ac:dyDescent="0.2">
      <c r="A53" s="5">
        <v>185804312</v>
      </c>
      <c r="B53" s="63" t="s">
        <v>92</v>
      </c>
      <c r="C53" s="35" t="s">
        <v>23</v>
      </c>
      <c r="D53" s="64" t="s">
        <v>289</v>
      </c>
      <c r="E53" s="35">
        <v>2.8050000000000002</v>
      </c>
      <c r="F53" s="48">
        <v>0</v>
      </c>
      <c r="G53" s="22">
        <f t="shared" si="8"/>
        <v>0</v>
      </c>
    </row>
    <row r="54" spans="1:7" x14ac:dyDescent="0.2">
      <c r="A54" s="5">
        <v>185851121</v>
      </c>
      <c r="B54" s="63" t="s">
        <v>31</v>
      </c>
      <c r="C54" s="35" t="s">
        <v>16</v>
      </c>
      <c r="D54" s="64" t="s">
        <v>289</v>
      </c>
      <c r="E54" s="35">
        <v>2.8050000000000002</v>
      </c>
      <c r="F54" s="48">
        <v>0</v>
      </c>
      <c r="G54" s="22">
        <f t="shared" ref="G54" si="9">E54*F54</f>
        <v>0</v>
      </c>
    </row>
    <row r="55" spans="1:7" x14ac:dyDescent="0.2">
      <c r="A55" s="74"/>
      <c r="B55" s="69" t="s">
        <v>6</v>
      </c>
      <c r="C55" s="66"/>
      <c r="D55" s="67"/>
      <c r="E55" s="66"/>
      <c r="F55" s="108"/>
      <c r="G55" s="70"/>
    </row>
    <row r="56" spans="1:7" ht="27.75" x14ac:dyDescent="0.2">
      <c r="A56" s="5">
        <v>119005131</v>
      </c>
      <c r="B56" s="63" t="s">
        <v>242</v>
      </c>
      <c r="C56" s="35" t="s">
        <v>72</v>
      </c>
      <c r="D56" s="64" t="s">
        <v>243</v>
      </c>
      <c r="E56" s="35">
        <v>310</v>
      </c>
      <c r="F56" s="135">
        <v>0</v>
      </c>
      <c r="G56" s="22">
        <f t="shared" ref="G56" si="10">E56*F56</f>
        <v>0</v>
      </c>
    </row>
    <row r="57" spans="1:7" ht="27.75" x14ac:dyDescent="0.2">
      <c r="A57" s="5">
        <v>183111112</v>
      </c>
      <c r="B57" s="63" t="s">
        <v>93</v>
      </c>
      <c r="C57" s="35" t="s">
        <v>23</v>
      </c>
      <c r="D57" s="64" t="s">
        <v>244</v>
      </c>
      <c r="E57" s="35">
        <v>563</v>
      </c>
      <c r="F57" s="48">
        <v>0</v>
      </c>
      <c r="G57" s="22">
        <f t="shared" ref="G57" si="11">E57*F57</f>
        <v>0</v>
      </c>
    </row>
    <row r="58" spans="1:7" ht="27.75" x14ac:dyDescent="0.2">
      <c r="A58" s="5">
        <v>183111212</v>
      </c>
      <c r="B58" s="63" t="s">
        <v>94</v>
      </c>
      <c r="C58" s="35" t="s">
        <v>23</v>
      </c>
      <c r="D58" s="64" t="s">
        <v>290</v>
      </c>
      <c r="E58" s="35">
        <v>167</v>
      </c>
      <c r="F58" s="48">
        <v>0</v>
      </c>
      <c r="G58" s="22">
        <f t="shared" ref="G58" si="12">E58*F58</f>
        <v>0</v>
      </c>
    </row>
    <row r="59" spans="1:7" ht="25.5" x14ac:dyDescent="0.2">
      <c r="A59" s="5">
        <v>184102110</v>
      </c>
      <c r="B59" s="63" t="s">
        <v>245</v>
      </c>
      <c r="C59" s="35" t="s">
        <v>23</v>
      </c>
      <c r="D59" s="64" t="s">
        <v>293</v>
      </c>
      <c r="E59" s="35">
        <v>430</v>
      </c>
      <c r="F59" s="48">
        <v>0</v>
      </c>
      <c r="G59" s="22">
        <f t="shared" ref="G59:G60" si="13">E59*F59</f>
        <v>0</v>
      </c>
    </row>
    <row r="60" spans="1:7" ht="25.5" x14ac:dyDescent="0.2">
      <c r="A60" s="5">
        <v>184102111</v>
      </c>
      <c r="B60" s="63" t="s">
        <v>292</v>
      </c>
      <c r="C60" s="35" t="s">
        <v>23</v>
      </c>
      <c r="D60" s="64" t="s">
        <v>294</v>
      </c>
      <c r="E60" s="35">
        <v>300</v>
      </c>
      <c r="F60" s="48">
        <v>0</v>
      </c>
      <c r="G60" s="22">
        <f t="shared" si="13"/>
        <v>0</v>
      </c>
    </row>
    <row r="61" spans="1:7" ht="27.75" x14ac:dyDescent="0.2">
      <c r="A61" s="5">
        <v>185802113</v>
      </c>
      <c r="B61" s="63" t="s">
        <v>58</v>
      </c>
      <c r="C61" s="35" t="s">
        <v>0</v>
      </c>
      <c r="D61" s="64" t="s">
        <v>246</v>
      </c>
      <c r="E61" s="35">
        <v>1.55E-2</v>
      </c>
      <c r="F61" s="48">
        <v>0</v>
      </c>
      <c r="G61" s="22">
        <f t="shared" ref="G61" si="14">E61*F61</f>
        <v>0</v>
      </c>
    </row>
    <row r="62" spans="1:7" ht="15" x14ac:dyDescent="0.2">
      <c r="A62" s="5">
        <v>184911421</v>
      </c>
      <c r="B62" s="63" t="s">
        <v>91</v>
      </c>
      <c r="C62" s="35" t="s">
        <v>72</v>
      </c>
      <c r="D62" s="64" t="s">
        <v>243</v>
      </c>
      <c r="E62" s="35">
        <v>310</v>
      </c>
      <c r="F62" s="48">
        <v>0</v>
      </c>
      <c r="G62" s="22">
        <f t="shared" ref="G62:G64" si="15">E62*F62</f>
        <v>0</v>
      </c>
    </row>
    <row r="63" spans="1:7" ht="27.75" x14ac:dyDescent="0.2">
      <c r="A63" s="5">
        <v>185804312</v>
      </c>
      <c r="B63" s="63" t="s">
        <v>247</v>
      </c>
      <c r="C63" s="35" t="s">
        <v>85</v>
      </c>
      <c r="D63" s="64" t="s">
        <v>248</v>
      </c>
      <c r="E63" s="35">
        <v>24.8</v>
      </c>
      <c r="F63" s="48">
        <v>0</v>
      </c>
      <c r="G63" s="22">
        <f t="shared" si="15"/>
        <v>0</v>
      </c>
    </row>
    <row r="64" spans="1:7" ht="27.75" x14ac:dyDescent="0.2">
      <c r="A64" s="5">
        <v>185851121</v>
      </c>
      <c r="B64" s="63" t="s">
        <v>212</v>
      </c>
      <c r="C64" s="35" t="s">
        <v>85</v>
      </c>
      <c r="D64" s="64" t="s">
        <v>248</v>
      </c>
      <c r="E64" s="35">
        <v>24.8</v>
      </c>
      <c r="F64" s="48">
        <v>0</v>
      </c>
      <c r="G64" s="22">
        <f t="shared" si="15"/>
        <v>0</v>
      </c>
    </row>
    <row r="65" spans="1:7" x14ac:dyDescent="0.2">
      <c r="A65" s="74"/>
      <c r="B65" s="69" t="s">
        <v>249</v>
      </c>
      <c r="C65" s="66"/>
      <c r="D65" s="67"/>
      <c r="E65" s="66"/>
      <c r="F65" s="108"/>
      <c r="G65" s="70"/>
    </row>
    <row r="66" spans="1:7" ht="27.75" x14ac:dyDescent="0.2">
      <c r="A66" s="5">
        <v>119005131</v>
      </c>
      <c r="B66" s="63" t="s">
        <v>242</v>
      </c>
      <c r="C66" s="35" t="s">
        <v>72</v>
      </c>
      <c r="D66" s="64" t="s">
        <v>250</v>
      </c>
      <c r="E66" s="35">
        <v>27</v>
      </c>
      <c r="F66" s="135">
        <v>0</v>
      </c>
      <c r="G66" s="22">
        <f t="shared" ref="G66:G72" si="16">E66*F66</f>
        <v>0</v>
      </c>
    </row>
    <row r="67" spans="1:7" ht="27.75" x14ac:dyDescent="0.2">
      <c r="A67" s="5">
        <v>183111212</v>
      </c>
      <c r="B67" s="63" t="s">
        <v>94</v>
      </c>
      <c r="C67" s="35" t="s">
        <v>23</v>
      </c>
      <c r="D67" s="64" t="s">
        <v>251</v>
      </c>
      <c r="E67" s="35">
        <v>79</v>
      </c>
      <c r="F67" s="48">
        <v>0</v>
      </c>
      <c r="G67" s="22">
        <f t="shared" si="16"/>
        <v>0</v>
      </c>
    </row>
    <row r="68" spans="1:7" ht="25.5" x14ac:dyDescent="0.2">
      <c r="A68" s="5">
        <v>183211322</v>
      </c>
      <c r="B68" s="63" t="s">
        <v>95</v>
      </c>
      <c r="C68" s="35" t="s">
        <v>23</v>
      </c>
      <c r="D68" s="64" t="s">
        <v>251</v>
      </c>
      <c r="E68" s="35">
        <v>79</v>
      </c>
      <c r="F68" s="48">
        <v>0</v>
      </c>
      <c r="G68" s="22">
        <f t="shared" si="16"/>
        <v>0</v>
      </c>
    </row>
    <row r="69" spans="1:7" ht="27.75" x14ac:dyDescent="0.2">
      <c r="A69" s="5">
        <v>185802113</v>
      </c>
      <c r="B69" s="63" t="s">
        <v>58</v>
      </c>
      <c r="C69" s="35" t="s">
        <v>0</v>
      </c>
      <c r="D69" s="64" t="s">
        <v>252</v>
      </c>
      <c r="E69" s="35">
        <v>1.3500000000000001E-3</v>
      </c>
      <c r="F69" s="48">
        <v>0</v>
      </c>
      <c r="G69" s="22">
        <f t="shared" si="16"/>
        <v>0</v>
      </c>
    </row>
    <row r="70" spans="1:7" ht="25.5" x14ac:dyDescent="0.2">
      <c r="A70" s="5">
        <v>184911421</v>
      </c>
      <c r="B70" s="63" t="s">
        <v>254</v>
      </c>
      <c r="C70" s="35" t="s">
        <v>72</v>
      </c>
      <c r="D70" s="64" t="s">
        <v>250</v>
      </c>
      <c r="E70" s="35">
        <v>27</v>
      </c>
      <c r="F70" s="48">
        <v>0</v>
      </c>
      <c r="G70" s="22">
        <f t="shared" si="16"/>
        <v>0</v>
      </c>
    </row>
    <row r="71" spans="1:7" ht="27.75" x14ac:dyDescent="0.2">
      <c r="A71" s="5">
        <v>185804312</v>
      </c>
      <c r="B71" s="63" t="s">
        <v>247</v>
      </c>
      <c r="C71" s="35" t="s">
        <v>85</v>
      </c>
      <c r="D71" s="64" t="s">
        <v>253</v>
      </c>
      <c r="E71" s="35">
        <v>2.16</v>
      </c>
      <c r="F71" s="48">
        <v>0</v>
      </c>
      <c r="G71" s="22">
        <f t="shared" si="16"/>
        <v>0</v>
      </c>
    </row>
    <row r="72" spans="1:7" ht="27.75" x14ac:dyDescent="0.2">
      <c r="A72" s="5">
        <v>185851121</v>
      </c>
      <c r="B72" s="63" t="s">
        <v>212</v>
      </c>
      <c r="C72" s="35" t="s">
        <v>85</v>
      </c>
      <c r="D72" s="64" t="s">
        <v>253</v>
      </c>
      <c r="E72" s="35">
        <v>2.16</v>
      </c>
      <c r="F72" s="48">
        <v>0</v>
      </c>
      <c r="G72" s="22">
        <f t="shared" si="16"/>
        <v>0</v>
      </c>
    </row>
    <row r="73" spans="1:7" x14ac:dyDescent="0.2">
      <c r="A73" s="74"/>
      <c r="B73" s="69" t="s">
        <v>265</v>
      </c>
      <c r="C73" s="66"/>
      <c r="D73" s="67"/>
      <c r="E73" s="66"/>
      <c r="F73" s="107"/>
      <c r="G73" s="70"/>
    </row>
    <row r="74" spans="1:7" ht="27.75" x14ac:dyDescent="0.2">
      <c r="A74" s="5">
        <v>119005131</v>
      </c>
      <c r="B74" s="63" t="s">
        <v>242</v>
      </c>
      <c r="C74" s="35" t="s">
        <v>72</v>
      </c>
      <c r="D74" s="64" t="s">
        <v>184</v>
      </c>
      <c r="E74" s="35">
        <v>119</v>
      </c>
      <c r="F74" s="135">
        <v>0</v>
      </c>
      <c r="G74" s="22">
        <f t="shared" ref="G74" si="17">E74*F74</f>
        <v>0</v>
      </c>
    </row>
    <row r="75" spans="1:7" ht="27.75" x14ac:dyDescent="0.2">
      <c r="A75" s="5">
        <v>183111111</v>
      </c>
      <c r="B75" s="63" t="s">
        <v>255</v>
      </c>
      <c r="C75" s="35" t="s">
        <v>23</v>
      </c>
      <c r="D75" s="64" t="s">
        <v>257</v>
      </c>
      <c r="E75" s="52">
        <v>1069</v>
      </c>
      <c r="F75" s="48">
        <v>0</v>
      </c>
      <c r="G75" s="22">
        <f t="shared" ref="G75:G80" si="18">E75*F75</f>
        <v>0</v>
      </c>
    </row>
    <row r="76" spans="1:7" x14ac:dyDescent="0.2">
      <c r="A76" s="5">
        <v>183211321</v>
      </c>
      <c r="B76" s="63" t="s">
        <v>291</v>
      </c>
      <c r="C76" s="35" t="s">
        <v>23</v>
      </c>
      <c r="D76" s="64" t="s">
        <v>257</v>
      </c>
      <c r="E76" s="52">
        <v>1069</v>
      </c>
      <c r="F76" s="48">
        <v>0</v>
      </c>
      <c r="G76" s="22">
        <f t="shared" si="18"/>
        <v>0</v>
      </c>
    </row>
    <row r="77" spans="1:7" x14ac:dyDescent="0.2">
      <c r="A77" s="5">
        <v>183211313</v>
      </c>
      <c r="B77" s="63" t="s">
        <v>59</v>
      </c>
      <c r="C77" s="35" t="s">
        <v>23</v>
      </c>
      <c r="D77" s="64" t="s">
        <v>256</v>
      </c>
      <c r="E77" s="52">
        <v>2618</v>
      </c>
      <c r="F77" s="48">
        <v>0</v>
      </c>
      <c r="G77" s="22">
        <f>E77*F77</f>
        <v>0</v>
      </c>
    </row>
    <row r="78" spans="1:7" ht="25.5" x14ac:dyDescent="0.2">
      <c r="A78" s="5">
        <v>184911161</v>
      </c>
      <c r="B78" s="63" t="s">
        <v>258</v>
      </c>
      <c r="C78" s="35" t="s">
        <v>72</v>
      </c>
      <c r="D78" s="64" t="s">
        <v>184</v>
      </c>
      <c r="E78" s="35">
        <v>119</v>
      </c>
      <c r="F78" s="48">
        <v>0</v>
      </c>
      <c r="G78" s="22">
        <f t="shared" ref="G78" si="19">E78*F78</f>
        <v>0</v>
      </c>
    </row>
    <row r="79" spans="1:7" ht="27.75" x14ac:dyDescent="0.2">
      <c r="A79" s="5">
        <v>185804312</v>
      </c>
      <c r="B79" s="63" t="s">
        <v>259</v>
      </c>
      <c r="C79" s="35" t="s">
        <v>85</v>
      </c>
      <c r="D79" s="64" t="s">
        <v>260</v>
      </c>
      <c r="E79" s="35">
        <v>9.52</v>
      </c>
      <c r="F79" s="48">
        <v>0</v>
      </c>
      <c r="G79" s="22">
        <f t="shared" si="18"/>
        <v>0</v>
      </c>
    </row>
    <row r="80" spans="1:7" ht="27.75" x14ac:dyDescent="0.2">
      <c r="A80" s="5">
        <v>185851121</v>
      </c>
      <c r="B80" s="63" t="s">
        <v>212</v>
      </c>
      <c r="C80" s="35" t="s">
        <v>85</v>
      </c>
      <c r="D80" s="64" t="s">
        <v>260</v>
      </c>
      <c r="E80" s="35">
        <v>9.52</v>
      </c>
      <c r="F80" s="48">
        <v>0</v>
      </c>
      <c r="G80" s="22">
        <f t="shared" si="18"/>
        <v>0</v>
      </c>
    </row>
    <row r="81" spans="1:7" x14ac:dyDescent="0.2">
      <c r="A81" s="74"/>
      <c r="B81" s="65"/>
      <c r="C81" s="66"/>
      <c r="D81" s="67"/>
      <c r="E81" s="95"/>
      <c r="F81" s="107"/>
      <c r="G81" s="68"/>
    </row>
    <row r="82" spans="1:7" x14ac:dyDescent="0.2">
      <c r="A82" s="5" t="s">
        <v>26</v>
      </c>
      <c r="B82" s="63" t="s">
        <v>2</v>
      </c>
      <c r="C82" s="35" t="s">
        <v>30</v>
      </c>
      <c r="D82" s="64">
        <v>1</v>
      </c>
      <c r="E82" s="35">
        <v>1</v>
      </c>
      <c r="F82" s="48">
        <v>0</v>
      </c>
      <c r="G82" s="22">
        <f>E82*F82</f>
        <v>0</v>
      </c>
    </row>
    <row r="83" spans="1:7" x14ac:dyDescent="0.2">
      <c r="A83" s="102" t="s">
        <v>26</v>
      </c>
      <c r="B83" s="119" t="s">
        <v>3</v>
      </c>
      <c r="C83" s="97" t="s">
        <v>30</v>
      </c>
      <c r="D83" s="163">
        <v>1</v>
      </c>
      <c r="E83" s="97">
        <v>1</v>
      </c>
      <c r="F83" s="164">
        <v>0</v>
      </c>
      <c r="G83" s="51">
        <f>E83*F83</f>
        <v>0</v>
      </c>
    </row>
    <row r="84" spans="1:7" ht="13.5" thickBot="1" x14ac:dyDescent="0.25">
      <c r="A84" s="102" t="s">
        <v>26</v>
      </c>
      <c r="B84" s="119" t="s">
        <v>62</v>
      </c>
      <c r="C84" s="97" t="s">
        <v>30</v>
      </c>
      <c r="D84" s="163">
        <v>1</v>
      </c>
      <c r="E84" s="97">
        <v>1</v>
      </c>
      <c r="F84" s="164">
        <v>0</v>
      </c>
      <c r="G84" s="51">
        <f>E84*F84</f>
        <v>0</v>
      </c>
    </row>
    <row r="85" spans="1:7" ht="15.75" thickBot="1" x14ac:dyDescent="0.25">
      <c r="A85" s="75"/>
      <c r="B85" s="76" t="s">
        <v>37</v>
      </c>
      <c r="C85" s="77"/>
      <c r="D85" s="78"/>
      <c r="E85" s="96"/>
      <c r="F85" s="83"/>
      <c r="G85" s="54">
        <f>SUM(G9:G84)</f>
        <v>0</v>
      </c>
    </row>
    <row r="91" spans="1:7" x14ac:dyDescent="0.2">
      <c r="A91" s="92"/>
      <c r="B91" s="92"/>
      <c r="C91" s="92"/>
      <c r="D91" s="93"/>
    </row>
    <row r="92" spans="1:7" x14ac:dyDescent="0.2">
      <c r="A92" s="92"/>
      <c r="B92" s="92"/>
      <c r="C92" s="92"/>
      <c r="D92" s="93"/>
    </row>
    <row r="93" spans="1:7" x14ac:dyDescent="0.2">
      <c r="A93" s="92"/>
      <c r="B93" s="92"/>
      <c r="C93" s="92"/>
      <c r="D93" s="93"/>
    </row>
    <row r="94" spans="1:7" x14ac:dyDescent="0.2">
      <c r="A94" s="92"/>
      <c r="B94" s="92"/>
      <c r="C94" s="92"/>
      <c r="D94" s="93"/>
    </row>
    <row r="95" spans="1:7" x14ac:dyDescent="0.2">
      <c r="A95" s="92"/>
      <c r="B95" s="92"/>
      <c r="C95" s="92"/>
      <c r="D95" s="93"/>
    </row>
    <row r="96" spans="1:7" x14ac:dyDescent="0.2">
      <c r="A96" s="92"/>
      <c r="B96" s="92"/>
      <c r="C96" s="92"/>
      <c r="D96" s="93"/>
    </row>
  </sheetData>
  <mergeCells count="1">
    <mergeCell ref="B2:C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4" orientation="landscape" horizontalDpi="4294967293" r:id="rId1"/>
  <headerFooter alignWithMargins="0">
    <oddHeader>&amp;A</oddHeader>
    <oddFooter>Stránka &amp;P</oddFooter>
  </headerFooter>
  <rowBreaks count="1" manualBreakCount="1">
    <brk id="6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Sumarizace</vt:lpstr>
      <vt:lpstr>1. Rostlinný materiál</vt:lpstr>
      <vt:lpstr>2. Ostatní materiál</vt:lpstr>
      <vt:lpstr>3. Zahradnické práce</vt:lpstr>
      <vt:lpstr>'1. Rostlinný materiál'!Názvy_tisku</vt:lpstr>
      <vt:lpstr>'2. Ostatní materiál'!Názvy_tisku</vt:lpstr>
      <vt:lpstr>'3. Zahradnické práce'!Názvy_tisku</vt:lpstr>
      <vt:lpstr>'1. Rostlinný materiál'!Oblast_tisku</vt:lpstr>
      <vt:lpstr>'2. Ostatní materiál'!Oblast_tisku</vt:lpstr>
      <vt:lpstr>'3. Zahradnické práce'!Oblast_tisku</vt:lpstr>
      <vt:lpstr>Sumarizace!Oblast_tisku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Lenka Hladíková</cp:lastModifiedBy>
  <cp:lastPrinted>2024-03-08T07:00:56Z</cp:lastPrinted>
  <dcterms:created xsi:type="dcterms:W3CDTF">2007-04-02T13:08:26Z</dcterms:created>
  <dcterms:modified xsi:type="dcterms:W3CDTF">2024-03-08T07:03:42Z</dcterms:modified>
</cp:coreProperties>
</file>