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8060" windowHeight="7050" activeTab="2"/>
  </bookViews>
  <sheets>
    <sheet name="Titulní list rozpočtu" sheetId="1" r:id="rId1"/>
    <sheet name="Rekapitulace" sheetId="2" r:id="rId2"/>
    <sheet name="Položky" sheetId="3" r:id="rId3"/>
  </sheets>
  <definedNames>
    <definedName name="_xlnm.Print_Titles" localSheetId="0">'Titulní list rozpočtu'!$1:$7</definedName>
    <definedName name="_xlnm.Print_Titles" localSheetId="1">'Rekapitulace'!$1:$7</definedName>
    <definedName name="_xlnm.Print_Titles" localSheetId="2">'Položky'!$1:$7</definedName>
  </definedNames>
  <calcPr calcId="145621"/>
</workbook>
</file>

<file path=xl/sharedStrings.xml><?xml version="1.0" encoding="utf-8"?>
<sst xmlns="http://schemas.openxmlformats.org/spreadsheetml/2006/main" count="469" uniqueCount="206">
  <si>
    <r>
      <rPr>
        <b/>
        <sz val="16"/>
        <color rgb="FFFF0000"/>
        <rFont val="Arial"/>
        <family val="2"/>
      </rPr>
      <t>Sollertia spol. s r.o.</t>
    </r>
  </si>
  <si>
    <t>Lipová 93, 541 01 Trutnov, tel./fax 499 814092, mobil 604 973681</t>
  </si>
  <si>
    <t>e-mail: podlipny@sollertia.cz, web: www.sollertia.cz</t>
  </si>
  <si>
    <t xml:space="preserve">Zpracováno programem firmy SELPO Broumy, tel. 603 525768 </t>
  </si>
  <si>
    <t>Zakázka číslo:</t>
  </si>
  <si>
    <t>2013/15</t>
  </si>
  <si>
    <t>Název:</t>
  </si>
  <si>
    <t>Regenerace Jiráskova náměstí v Trutnově</t>
  </si>
  <si>
    <t/>
  </si>
  <si>
    <t>SO 07 Veřejné osvětlení</t>
  </si>
  <si>
    <t>Investor:</t>
  </si>
  <si>
    <t xml:space="preserve">Město Trutnov, </t>
  </si>
  <si>
    <t>Slovanské náměstí 165,  Trutnov</t>
  </si>
  <si>
    <t>vypracoval:</t>
  </si>
  <si>
    <t>Lukáš Jirásek</t>
  </si>
  <si>
    <t>e-mail:</t>
  </si>
  <si>
    <t>jirasek@sollertia.cz</t>
  </si>
  <si>
    <t>dne:</t>
  </si>
  <si>
    <t>16. 9. 2014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</si>
  <si>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</si>
  <si>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</si>
  <si>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</si>
  <si>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</si>
  <si>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</si>
  <si>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</si>
  <si>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</si>
  <si>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C21M - Elektromontáže  -  MONTÁŽ</t>
  </si>
  <si>
    <t>2.</t>
  </si>
  <si>
    <t>C21M - Elektromontáže  -  DEMONTÁŽ</t>
  </si>
  <si>
    <t>3.</t>
  </si>
  <si>
    <t>C46M - Zemní práce  -  MONTÁŽ</t>
  </si>
  <si>
    <t>4.</t>
  </si>
  <si>
    <t>5.</t>
  </si>
  <si>
    <t>6.</t>
  </si>
  <si>
    <t>7.</t>
  </si>
  <si>
    <t>CELKEM URN</t>
  </si>
  <si>
    <t>B.</t>
  </si>
  <si>
    <t>VEDLEJŠÍ ROZPOČTOVÉ NÁKLADY</t>
  </si>
  <si>
    <t>8.</t>
  </si>
  <si>
    <t>9.</t>
  </si>
  <si>
    <t>10.</t>
  </si>
  <si>
    <t>11.</t>
  </si>
  <si>
    <t>CELKEM VRN</t>
  </si>
  <si>
    <t>Σ</t>
  </si>
  <si>
    <t>REKAPITULACE CELKEM</t>
  </si>
  <si>
    <t>Celkem: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</si>
  <si>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</si>
  <si>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</si>
  <si>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</si>
  <si>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</si>
  <si>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</si>
  <si>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</si>
  <si>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</si>
  <si>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210202016</t>
  </si>
  <si>
    <t>svítidlo výbojkové na sloupek parkový</t>
  </si>
  <si>
    <t>1,00</t>
  </si>
  <si>
    <t>ks</t>
  </si>
  <si>
    <t>210204001</t>
  </si>
  <si>
    <t>stožár parkový betonový</t>
  </si>
  <si>
    <t>210204201</t>
  </si>
  <si>
    <t>elektrovýzbroj stožáru pro 1 okruh</t>
  </si>
  <si>
    <t>210100001</t>
  </si>
  <si>
    <t>ukonč.vod.v rozv.vč.zap.a konc.do 2.5mm2</t>
  </si>
  <si>
    <t>46,00</t>
  </si>
  <si>
    <t>2+14+8+8+14=46ks</t>
  </si>
  <si>
    <t>210100003</t>
  </si>
  <si>
    <t>ukonč.vod.v rozv.vč.zap.a konc.do 16mm2</t>
  </si>
  <si>
    <t>210100014</t>
  </si>
  <si>
    <t>ukonč.vod.v rozv.vč.zap.a konc.do 10mm2</t>
  </si>
  <si>
    <t>16,00</t>
  </si>
  <si>
    <t>4*4=16ks</t>
  </si>
  <si>
    <t>210190003</t>
  </si>
  <si>
    <t>montáž rozvodnic do 50kg</t>
  </si>
  <si>
    <t>210191541</t>
  </si>
  <si>
    <t>montáž elektroměrového rozvaděče v pilíři a základu pro pilíř</t>
  </si>
  <si>
    <t>210200054</t>
  </si>
  <si>
    <t>svítidlo žárovkové vestavné 1 zdroj</t>
  </si>
  <si>
    <t>22,00</t>
  </si>
  <si>
    <t>7+4+4+7=22ks</t>
  </si>
  <si>
    <t>210220020</t>
  </si>
  <si>
    <t>uzem. v zemi FeZn do 120 mm2 vč.svorek;propoj.aj.</t>
  </si>
  <si>
    <t>m</t>
  </si>
  <si>
    <t>210220022</t>
  </si>
  <si>
    <t>uzem. v zemi FeZn R=8-10 mm vč.svorek;propoj.aj.</t>
  </si>
  <si>
    <t>49,00</t>
  </si>
  <si>
    <t>2+2+5+2+5+2+1+(4*1)+(4*1)+2+1+1+2+5+2+5+2+2=49m</t>
  </si>
  <si>
    <t>210220301</t>
  </si>
  <si>
    <t>svorky hromosvodové do 2 šroubu (SS;SR 03)</t>
  </si>
  <si>
    <t>25,00</t>
  </si>
  <si>
    <t>7+2+4+4+2+6=25ks</t>
  </si>
  <si>
    <t>210220302</t>
  </si>
  <si>
    <t>svorky hromosv.nad 2 šrouby(ST;SJ;SK;SZ;SR01;02)</t>
  </si>
  <si>
    <t>210810006</t>
  </si>
  <si>
    <t>CYKY-J 3x2.5 mm2 750V</t>
  </si>
  <si>
    <t>300,00</t>
  </si>
  <si>
    <t>9+10+12+12+12+12+10+11+12+13+12+12+12+13+12+45+10+13+12+12+12+12+10=300m</t>
  </si>
  <si>
    <t>210810013</t>
  </si>
  <si>
    <t>CYKY-J 4x10mm2 750V</t>
  </si>
  <si>
    <t>45,00</t>
  </si>
  <si>
    <t>3+42=44m</t>
  </si>
  <si>
    <t>210901015</t>
  </si>
  <si>
    <t>AYKY-J 4x16 mm2 750V</t>
  </si>
  <si>
    <t>Celkem za ceník:</t>
  </si>
  <si>
    <t>C46M - Zemní práce</t>
  </si>
  <si>
    <t>460010024</t>
  </si>
  <si>
    <t>vytyč.trati kab.vedení v zastavěném prostoru</t>
  </si>
  <si>
    <t>km</t>
  </si>
  <si>
    <t>460080014</t>
  </si>
  <si>
    <t>betonový základ do rostlé zeminy bez bednění, tř. C 16/20</t>
  </si>
  <si>
    <t>5,50</t>
  </si>
  <si>
    <t>m3</t>
  </si>
  <si>
    <t>22*0,25=5,5m3</t>
  </si>
  <si>
    <t>460200123</t>
  </si>
  <si>
    <t>kabel.rýha 35cm/šíř. 40cm/hl. zem.tř.3</t>
  </si>
  <si>
    <t>90,00</t>
  </si>
  <si>
    <t>5+5+35+5+40=90m</t>
  </si>
  <si>
    <t>460200153</t>
  </si>
  <si>
    <t>kabel.rýha 35cm šíř. 70cm hl. zem.tř.3</t>
  </si>
  <si>
    <t>460490012</t>
  </si>
  <si>
    <t>fólie výstražná z PVC šířky 22cm</t>
  </si>
  <si>
    <t>460510054</t>
  </si>
  <si>
    <t>kabel.prostup z PVC roury světl.do 10.5cm</t>
  </si>
  <si>
    <t>460560123</t>
  </si>
  <si>
    <t>ruč.zához.kab.rýhy 35cm šíř.40cm hl.zem.tř.3</t>
  </si>
  <si>
    <t>460560153</t>
  </si>
  <si>
    <t>ruč.zához.kab.rýhy 35cm šíř.70cm hl.zem.tř.3</t>
  </si>
  <si>
    <t>Ostatní a vedlejší náklady</t>
  </si>
  <si>
    <t>00001</t>
  </si>
  <si>
    <t>napojení do stávajícího stožáru svítidla VO</t>
  </si>
  <si>
    <t>00002</t>
  </si>
  <si>
    <t>napojení v pojistkové skříni SS100</t>
  </si>
  <si>
    <t>00003</t>
  </si>
  <si>
    <t>přípatek za zatahování kabelu do chráničky</t>
  </si>
  <si>
    <t>00004</t>
  </si>
  <si>
    <t>uzemnění - ochrana proti korozi</t>
  </si>
  <si>
    <t>00005</t>
  </si>
  <si>
    <t>poplatek za recyklaci svítidla</t>
  </si>
  <si>
    <t>00006</t>
  </si>
  <si>
    <t>poplatek za recyklaci světelného zdroje</t>
  </si>
  <si>
    <t>00007</t>
  </si>
  <si>
    <t>revize elektro</t>
  </si>
  <si>
    <t>00008</t>
  </si>
  <si>
    <t>zaměření skutečného provedení VO</t>
  </si>
  <si>
    <t>Materiály</t>
  </si>
  <si>
    <t>01400</t>
  </si>
  <si>
    <t>FeZn 30x4mm</t>
  </si>
  <si>
    <t>01404</t>
  </si>
  <si>
    <t>FeZn R=10mm s PVC izolací</t>
  </si>
  <si>
    <t>01436</t>
  </si>
  <si>
    <t>svorka SK (nerez)</t>
  </si>
  <si>
    <t>svorka SR 02 pásek s páskem (nerez)</t>
  </si>
  <si>
    <t>01437</t>
  </si>
  <si>
    <t>svorka SR 03 pásek s drátem (nerez)</t>
  </si>
  <si>
    <t>33915</t>
  </si>
  <si>
    <t>CYKY-J 3x2.5mm2</t>
  </si>
  <si>
    <t>33940</t>
  </si>
  <si>
    <t>CYKY-J 4x10mm2</t>
  </si>
  <si>
    <t>33960</t>
  </si>
  <si>
    <t>AYKY-J 4x16mm2</t>
  </si>
  <si>
    <t>35001</t>
  </si>
  <si>
    <t>ER112/PKP7P</t>
  </si>
  <si>
    <t>35702</t>
  </si>
  <si>
    <t>rozvaděč RVO - TOS č.1</t>
  </si>
  <si>
    <t>47301</t>
  </si>
  <si>
    <t>svítidlo žárovkové vestavné - VO1 - provedení dle investora</t>
  </si>
  <si>
    <t>7+7=14ks</t>
  </si>
  <si>
    <t>473011</t>
  </si>
  <si>
    <t>zdroj LED 14,5W/E27 - provedení dle investora</t>
  </si>
  <si>
    <t>47302</t>
  </si>
  <si>
    <t>svítidlo LED sloupkové včetně zdroje - VO2 - provedení dle investora</t>
  </si>
  <si>
    <t>4+4=8m</t>
  </si>
  <si>
    <t>90001</t>
  </si>
  <si>
    <t>fólie z polyetylenu šíře 220mm</t>
  </si>
  <si>
    <t>90021</t>
  </si>
  <si>
    <t>chránička PE40</t>
  </si>
  <si>
    <t>Výkresová dokumentace :</t>
  </si>
  <si>
    <t>C. Situace</t>
  </si>
  <si>
    <t>D.3.2 Půdorys šachty technologie</t>
  </si>
  <si>
    <t>D.3.3 Rozvaděč RVO</t>
  </si>
  <si>
    <t>D.3.4 Schéma veřejného osvětlení</t>
  </si>
  <si>
    <t>Demontáž celkem:</t>
  </si>
  <si>
    <t>Montáž celkem:</t>
  </si>
  <si>
    <t>Cena za materiály:</t>
  </si>
  <si>
    <t>Podružný materiál (5,00%)</t>
  </si>
  <si>
    <t>Prořez (5,00%)</t>
  </si>
  <si>
    <t>%</t>
  </si>
  <si>
    <t>Cena celkem za materiály:</t>
  </si>
  <si>
    <r>
      <rPr>
        <b/>
        <sz val="16"/>
        <color rgb="FFFF0000"/>
        <rFont val="Arial"/>
        <family val="2"/>
      </rPr>
      <t>Sollertia spol. s r.o.</t>
    </r>
  </si>
  <si>
    <t>MATERIÁLY (včetně podružného materiálu a prořezu)</t>
  </si>
  <si>
    <t>OSTATNÍ A VEDLEJŠÍ NÁKLADY</t>
  </si>
  <si>
    <t>CELKEM OSTATNÍ A VEDLEJŠÍ NÁKLADY</t>
  </si>
  <si>
    <t xml:space="preserve">  Doprava z C21M a MATERIÁLY (včetně podružného materiálu a prořezu)</t>
  </si>
  <si>
    <t xml:space="preserve">  GZS z C21M a MATERIÁLY (včetně podružného materiálu a prořezu)</t>
  </si>
  <si>
    <t xml:space="preserve">  Podíl přidružených výkonů z C21M a MATERIÁLY (včetně podružného materiálu a prořezu)</t>
  </si>
  <si>
    <t xml:space="preserve">  Doprava z C46M</t>
  </si>
  <si>
    <t xml:space="preserve">  GZS z 46M</t>
  </si>
  <si>
    <t xml:space="preserve">  Podíl přidružených výkonů z C46M</t>
  </si>
  <si>
    <t>2*4=8ks</t>
  </si>
  <si>
    <t>34+63+68=135m</t>
  </si>
  <si>
    <t>2+1=3ks</t>
  </si>
  <si>
    <t>75+26+28+4+34+24+20=191m</t>
  </si>
  <si>
    <t>21+45+44=110m</t>
  </si>
  <si>
    <t>5+5+35+5+40+21+45+44=200m</t>
  </si>
  <si>
    <t>5+8+10+10+10+10+7+8+10+11+10+10+10+11+10+43+8+11+10+10+10+10+8+40+65=355m</t>
  </si>
  <si>
    <t>SOUPIS PRACÍ</t>
  </si>
  <si>
    <t>Soupis prací dle projektové dokumentace DPS z 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</si>
</sst>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164" formatCode="[$-10405]#,##0.00;\-#,##0.00"/>
    <numFmt numFmtId="165" formatCode="#,##0.00\ &quot;Kč&quot;"/>
    <numFmt numFmtId="166" formatCode="0.0%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8.25"/>
      <color rgb="FF000000"/>
      <name val="Arial"/>
      <family val="2"/>
    </font>
    <font>
      <b/>
      <sz val="8.5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8.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6">
    <xf numFmtId="0" fontId="3" fillId="0" borderId="0" xfId="0" applyFont="1" applyFill="1" applyBorder="1"/>
    <xf numFmtId="0" fontId="3" fillId="0" borderId="1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/>
    <xf numFmtId="0" fontId="3" fillId="2" borderId="3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horizontal="right" vertical="top" wrapText="1" readingOrder="1"/>
    </xf>
    <xf numFmtId="0" fontId="9" fillId="3" borderId="2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0" fontId="7" fillId="2" borderId="0" xfId="0" applyNumberFormat="1" applyFont="1" applyFill="1" applyBorder="1" applyAlignment="1">
      <alignment horizontal="right" vertical="top" wrapText="1" readingOrder="1"/>
    </xf>
    <xf numFmtId="0" fontId="6" fillId="0" borderId="0" xfId="20" applyFont="1" applyAlignment="1">
      <alignment vertical="center"/>
      <protection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7" fontId="14" fillId="0" borderId="2" xfId="0" applyNumberFormat="1" applyFont="1" applyFill="1" applyBorder="1" applyAlignment="1">
      <alignment vertical="center" wrapText="1"/>
    </xf>
    <xf numFmtId="7" fontId="16" fillId="0" borderId="2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/>
    </xf>
    <xf numFmtId="7" fontId="16" fillId="0" borderId="10" xfId="0" applyNumberFormat="1" applyFont="1" applyFill="1" applyBorder="1" applyAlignment="1">
      <alignment/>
    </xf>
    <xf numFmtId="7" fontId="1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1" xfId="0" applyNumberFormat="1" applyFont="1" applyFill="1" applyBorder="1" applyAlignment="1">
      <alignment horizontal="right" vertical="top" wrapText="1" readingOrder="1"/>
    </xf>
    <xf numFmtId="0" fontId="9" fillId="0" borderId="1" xfId="0" applyNumberFormat="1" applyFont="1" applyFill="1" applyBorder="1" applyAlignment="1">
      <alignment horizontal="left" vertical="top" wrapText="1" readingOrder="1"/>
    </xf>
    <xf numFmtId="7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11" xfId="0" applyNumberFormat="1" applyFont="1" applyFill="1" applyBorder="1" applyAlignment="1">
      <alignment horizontal="right" vertical="top" wrapText="1" readingOrder="1"/>
    </xf>
    <xf numFmtId="0" fontId="10" fillId="0" borderId="11" xfId="0" applyNumberFormat="1" applyFont="1" applyFill="1" applyBorder="1" applyAlignment="1">
      <alignment vertical="top" wrapText="1" readingOrder="1"/>
    </xf>
    <xf numFmtId="7" fontId="10" fillId="0" borderId="11" xfId="0" applyNumberFormat="1" applyFont="1" applyFill="1" applyBorder="1" applyAlignment="1">
      <alignment horizontal="right" vertical="top" wrapText="1" readingOrder="1"/>
    </xf>
    <xf numFmtId="7" fontId="9" fillId="0" borderId="0" xfId="0" applyNumberFormat="1" applyFont="1" applyFill="1" applyBorder="1" applyAlignment="1">
      <alignment horizontal="right" vertical="top" wrapText="1" readingOrder="1"/>
    </xf>
    <xf numFmtId="0" fontId="6" fillId="0" borderId="0" xfId="20" applyFont="1" applyAlignment="1">
      <alignment horizontal="right" vertical="top"/>
      <protection/>
    </xf>
    <xf numFmtId="2" fontId="6" fillId="0" borderId="0" xfId="20" applyNumberFormat="1" applyFont="1" applyAlignment="1">
      <alignment vertical="top"/>
      <protection/>
    </xf>
    <xf numFmtId="165" fontId="17" fillId="0" borderId="1" xfId="20" applyNumberFormat="1" applyFont="1" applyBorder="1" applyAlignment="1">
      <alignment vertical="top"/>
      <protection/>
    </xf>
    <xf numFmtId="0" fontId="6" fillId="0" borderId="0" xfId="20" applyFont="1" applyAlignment="1">
      <alignment vertical="top" wrapText="1"/>
      <protection/>
    </xf>
    <xf numFmtId="0" fontId="17" fillId="0" borderId="1" xfId="20" applyFont="1" applyBorder="1" applyAlignment="1">
      <alignment horizontal="right" vertical="top"/>
      <protection/>
    </xf>
    <xf numFmtId="0" fontId="17" fillId="0" borderId="1" xfId="20" applyFont="1" applyBorder="1" applyAlignment="1">
      <alignment vertical="top" wrapText="1"/>
      <protection/>
    </xf>
    <xf numFmtId="166" fontId="6" fillId="0" borderId="0" xfId="20" applyNumberFormat="1" applyFont="1" applyAlignment="1">
      <alignment vertical="top"/>
      <protection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horizontal="right" vertical="center" wrapText="1" readingOrder="1"/>
    </xf>
    <xf numFmtId="7" fontId="9" fillId="0" borderId="10" xfId="0" applyNumberFormat="1" applyFont="1" applyFill="1" applyBorder="1" applyAlignment="1">
      <alignment horizontal="right" vertical="center" wrapText="1" readingOrder="1"/>
    </xf>
    <xf numFmtId="0" fontId="9" fillId="4" borderId="12" xfId="0" applyNumberFormat="1" applyFont="1" applyFill="1" applyBorder="1" applyAlignment="1">
      <alignment horizontal="right" vertical="top" wrapText="1" readingOrder="1"/>
    </xf>
    <xf numFmtId="0" fontId="9" fillId="4" borderId="12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15" fillId="0" borderId="0" xfId="0" applyNumberFormat="1" applyFont="1" applyFill="1" applyBorder="1" applyAlignment="1">
      <alignment horizontal="right" vertical="center" wrapText="1" readingOrder="1"/>
    </xf>
    <xf numFmtId="7" fontId="16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8" fillId="2" borderId="0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2" borderId="0" xfId="0" applyNumberFormat="1" applyFont="1" applyFill="1" applyBorder="1" applyAlignment="1">
      <alignment horizontal="right" vertical="top" wrapText="1" readingOrder="1"/>
    </xf>
    <xf numFmtId="0" fontId="3" fillId="2" borderId="0" xfId="0" applyNumberFormat="1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164" fontId="15" fillId="0" borderId="10" xfId="0" applyNumberFormat="1" applyFont="1" applyFill="1" applyBorder="1" applyAlignment="1">
      <alignment horizontal="right" vertical="center" wrapText="1" readingOrder="1"/>
    </xf>
    <xf numFmtId="0" fontId="10" fillId="0" borderId="10" xfId="0" applyNumberFormat="1" applyFont="1" applyFill="1" applyBorder="1" applyAlignment="1">
      <alignment horizontal="right" vertical="top" wrapText="1" readingOrder="1"/>
    </xf>
    <xf numFmtId="0" fontId="3" fillId="0" borderId="10" xfId="0" applyFont="1" applyFill="1" applyBorder="1"/>
    <xf numFmtId="0" fontId="10" fillId="0" borderId="1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18" fillId="0" borderId="2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9" fillId="3" borderId="2" xfId="0" applyNumberFormat="1" applyFont="1" applyFill="1" applyBorder="1" applyAlignment="1">
      <alignment horizontal="right" vertical="center" wrapText="1" readingOrder="1"/>
    </xf>
    <xf numFmtId="0" fontId="3" fillId="3" borderId="2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center" wrapText="1" readingOrder="1"/>
    </xf>
    <xf numFmtId="0" fontId="15" fillId="0" borderId="2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2" fontId="10" fillId="0" borderId="0" xfId="0" applyNumberFormat="1" applyFont="1" applyFill="1" applyBorder="1" applyAlignment="1">
      <alignment horizontal="right" vertical="top" wrapText="1" readingOrder="1"/>
    </xf>
    <xf numFmtId="2" fontId="3" fillId="0" borderId="0" xfId="0" applyNumberFormat="1" applyFont="1" applyFill="1" applyBorder="1"/>
    <xf numFmtId="0" fontId="9" fillId="3" borderId="2" xfId="0" applyNumberFormat="1" applyFont="1" applyFill="1" applyBorder="1" applyAlignment="1">
      <alignment horizontal="right" vertical="top" wrapText="1" readingOrder="1"/>
    </xf>
    <xf numFmtId="0" fontId="9" fillId="3" borderId="2" xfId="0" applyNumberFormat="1" applyFont="1" applyFill="1" applyBorder="1" applyAlignment="1">
      <alignment vertical="top" wrapText="1" readingOrder="1"/>
    </xf>
    <xf numFmtId="0" fontId="14" fillId="0" borderId="2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right" vertical="center" wrapText="1" readingOrder="1"/>
    </xf>
    <xf numFmtId="0" fontId="16" fillId="0" borderId="10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 topLeftCell="A1">
      <pane ySplit="7" topLeftCell="A8" activePane="bottomLeft" state="frozen"/>
      <selection pane="bottomLeft" activeCell="D34" sqref="D34:D35"/>
    </sheetView>
  </sheetViews>
  <sheetFormatPr defaultColWidth="9.140625" defaultRowHeight="15"/>
  <cols>
    <col min="1" max="1" width="0.5625" style="0" customWidth="1"/>
    <col min="2" max="2" width="1.8515625" style="0" customWidth="1"/>
    <col min="3" max="3" width="8.7109375" style="0" customWidth="1"/>
    <col min="4" max="4" width="4.421875" style="0" customWidth="1"/>
    <col min="5" max="5" width="4.57421875" style="0" customWidth="1"/>
    <col min="6" max="6" width="2.8515625" style="0" customWidth="1"/>
    <col min="7" max="7" width="4.8515625" style="0" customWidth="1"/>
    <col min="8" max="8" width="7.421875" style="0" customWidth="1"/>
    <col min="9" max="9" width="1.1484375" style="0" customWidth="1"/>
    <col min="10" max="10" width="9.140625" style="0" hidden="1" customWidth="1"/>
    <col min="11" max="11" width="31.00390625" style="0" customWidth="1"/>
    <col min="12" max="12" width="12.28125" style="0" customWidth="1"/>
    <col min="13" max="13" width="7.421875" style="0" customWidth="1"/>
    <col min="14" max="14" width="10.28125" style="0" customWidth="1"/>
    <col min="15" max="15" width="9.140625" style="0" hidden="1" customWidth="1"/>
    <col min="16" max="16" width="1.28515625" style="0" customWidth="1"/>
    <col min="17" max="18" width="0.5625" style="0" customWidth="1"/>
  </cols>
  <sheetData>
    <row r="1" spans="9:11" ht="18.75" customHeight="1">
      <c r="I1" s="67" t="s">
        <v>0</v>
      </c>
      <c r="J1" s="60"/>
      <c r="K1" s="60"/>
    </row>
    <row r="2" spans="5:13" ht="15">
      <c r="E2" s="68" t="s">
        <v>1</v>
      </c>
      <c r="F2" s="60"/>
      <c r="G2" s="60"/>
      <c r="H2" s="60"/>
      <c r="I2" s="60"/>
      <c r="J2" s="60"/>
      <c r="K2" s="60"/>
      <c r="L2" s="60"/>
      <c r="M2" s="60"/>
    </row>
    <row r="3" spans="7:12" ht="15">
      <c r="G3" s="68" t="s">
        <v>2</v>
      </c>
      <c r="H3" s="60"/>
      <c r="I3" s="60"/>
      <c r="J3" s="60"/>
      <c r="K3" s="60"/>
      <c r="L3" s="60"/>
    </row>
    <row r="4" ht="2.85" customHeight="1"/>
    <row r="5" spans="1:1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1.25" customHeight="1">
      <c r="A6" s="69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ht="15" hidden="1"/>
    <row r="8" ht="2.85" customHeight="1"/>
    <row r="9" spans="2:16" ht="5.6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2:16" ht="16.35" customHeight="1">
      <c r="B10" s="11"/>
      <c r="C10" s="64" t="s">
        <v>4</v>
      </c>
      <c r="D10" s="65"/>
      <c r="E10" s="65"/>
      <c r="F10" s="66" t="s">
        <v>5</v>
      </c>
      <c r="G10" s="65"/>
      <c r="H10" s="65"/>
      <c r="I10" s="65"/>
      <c r="J10" s="65"/>
      <c r="K10" s="65"/>
      <c r="L10" s="65"/>
      <c r="M10" s="65"/>
      <c r="N10" s="65"/>
      <c r="O10" s="12"/>
      <c r="P10" s="13"/>
    </row>
    <row r="11" spans="2:16" ht="16.35" customHeight="1">
      <c r="B11" s="11"/>
      <c r="C11" s="64" t="s">
        <v>6</v>
      </c>
      <c r="D11" s="65"/>
      <c r="E11" s="65"/>
      <c r="F11" s="66" t="s">
        <v>7</v>
      </c>
      <c r="G11" s="65"/>
      <c r="H11" s="65"/>
      <c r="I11" s="65"/>
      <c r="J11" s="65"/>
      <c r="K11" s="65"/>
      <c r="L11" s="65"/>
      <c r="M11" s="65"/>
      <c r="N11" s="65"/>
      <c r="O11" s="12"/>
      <c r="P11" s="13"/>
    </row>
    <row r="12" spans="2:16" ht="16.35" customHeight="1">
      <c r="B12" s="11"/>
      <c r="C12" s="20"/>
      <c r="D12" s="12"/>
      <c r="E12" s="12"/>
      <c r="F12" s="62" t="s">
        <v>9</v>
      </c>
      <c r="G12" s="62"/>
      <c r="H12" s="62"/>
      <c r="I12" s="62"/>
      <c r="J12" s="62"/>
      <c r="K12" s="62"/>
      <c r="L12" s="62"/>
      <c r="M12" s="62"/>
      <c r="N12" s="62"/>
      <c r="O12" s="12"/>
      <c r="P12" s="13"/>
    </row>
    <row r="13" spans="2:16" ht="16.35" customHeight="1">
      <c r="B13" s="11"/>
      <c r="C13" s="64" t="s">
        <v>8</v>
      </c>
      <c r="D13" s="65"/>
      <c r="E13" s="65"/>
      <c r="F13" s="66" t="s">
        <v>204</v>
      </c>
      <c r="G13" s="65"/>
      <c r="H13" s="65"/>
      <c r="I13" s="65"/>
      <c r="J13" s="65"/>
      <c r="K13" s="65"/>
      <c r="L13" s="65"/>
      <c r="M13" s="65"/>
      <c r="N13" s="65"/>
      <c r="O13" s="12"/>
      <c r="P13" s="13"/>
    </row>
    <row r="14" spans="2:16" ht="2.8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ht="2.85" customHeight="1"/>
    <row r="16" ht="14.25" customHeight="1"/>
    <row r="17" spans="2:9" ht="11.45" customHeight="1">
      <c r="B17" s="59" t="s">
        <v>10</v>
      </c>
      <c r="C17" s="60"/>
      <c r="D17" s="63" t="s">
        <v>11</v>
      </c>
      <c r="E17" s="60"/>
      <c r="F17" s="60"/>
      <c r="G17" s="60"/>
      <c r="H17" s="60"/>
      <c r="I17" s="60"/>
    </row>
    <row r="18" spans="2:9" ht="11.25" customHeight="1">
      <c r="B18" s="59" t="s">
        <v>8</v>
      </c>
      <c r="C18" s="60"/>
      <c r="D18" s="63" t="s">
        <v>12</v>
      </c>
      <c r="E18" s="60"/>
      <c r="F18" s="60"/>
      <c r="G18" s="60"/>
      <c r="H18" s="60"/>
      <c r="I18" s="60"/>
    </row>
    <row r="19" ht="15" hidden="1"/>
    <row r="20" ht="8.45" customHeight="1"/>
    <row r="21" spans="2:7" ht="11.45" customHeight="1">
      <c r="B21" s="59" t="s">
        <v>13</v>
      </c>
      <c r="C21" s="60"/>
      <c r="D21" s="61" t="s">
        <v>14</v>
      </c>
      <c r="E21" s="60"/>
      <c r="F21" s="60"/>
      <c r="G21" s="60"/>
    </row>
    <row r="22" spans="2:7" ht="11.45" customHeight="1">
      <c r="B22" s="59" t="s">
        <v>15</v>
      </c>
      <c r="C22" s="60"/>
      <c r="D22" s="61" t="s">
        <v>16</v>
      </c>
      <c r="E22" s="60"/>
      <c r="F22" s="60"/>
      <c r="G22" s="60"/>
    </row>
    <row r="23" spans="2:7" ht="11.25" customHeight="1">
      <c r="B23" s="59" t="s">
        <v>17</v>
      </c>
      <c r="C23" s="60"/>
      <c r="D23" s="61" t="s">
        <v>18</v>
      </c>
      <c r="E23" s="60"/>
      <c r="F23" s="60"/>
      <c r="G23" s="60"/>
    </row>
    <row r="24" ht="15" hidden="1"/>
    <row r="27" ht="15">
      <c r="D27" s="21" t="s">
        <v>205</v>
      </c>
    </row>
    <row r="28" ht="15">
      <c r="D28" s="21" t="s">
        <v>175</v>
      </c>
    </row>
    <row r="29" ht="15">
      <c r="D29" s="21" t="s">
        <v>176</v>
      </c>
    </row>
    <row r="30" ht="15">
      <c r="D30" s="21" t="s">
        <v>177</v>
      </c>
    </row>
    <row r="31" ht="15">
      <c r="D31" s="21" t="s">
        <v>178</v>
      </c>
    </row>
    <row r="32" ht="15">
      <c r="D32" s="21" t="s">
        <v>179</v>
      </c>
    </row>
    <row r="34" ht="15">
      <c r="D34" s="21"/>
    </row>
    <row r="35" ht="15">
      <c r="D35" s="21"/>
    </row>
  </sheetData>
  <mergeCells count="21">
    <mergeCell ref="I1:K1"/>
    <mergeCell ref="E2:M2"/>
    <mergeCell ref="G3:L3"/>
    <mergeCell ref="A6:R6"/>
    <mergeCell ref="C10:E10"/>
    <mergeCell ref="F10:N10"/>
    <mergeCell ref="C11:E11"/>
    <mergeCell ref="F11:N11"/>
    <mergeCell ref="C13:E13"/>
    <mergeCell ref="F13:N13"/>
    <mergeCell ref="B17:C17"/>
    <mergeCell ref="D17:I17"/>
    <mergeCell ref="B23:C23"/>
    <mergeCell ref="D23:G23"/>
    <mergeCell ref="F12:N12"/>
    <mergeCell ref="B18:C18"/>
    <mergeCell ref="D18:I18"/>
    <mergeCell ref="B21:C21"/>
    <mergeCell ref="D21:G21"/>
    <mergeCell ref="B22:C22"/>
    <mergeCell ref="D22:G22"/>
  </mergeCells>
  <printOptions/>
  <pageMargins left="0" right="0" top="0" bottom="0" header="0" footer="0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 topLeftCell="A2">
      <selection activeCell="B20" sqref="B20"/>
    </sheetView>
  </sheetViews>
  <sheetFormatPr defaultColWidth="9.140625" defaultRowHeight="15"/>
  <cols>
    <col min="1" max="1" width="4.7109375" style="0" customWidth="1"/>
    <col min="2" max="2" width="65.7109375" style="0" customWidth="1"/>
    <col min="3" max="3" width="5.7109375" style="0" customWidth="1"/>
    <col min="4" max="4" width="10.7109375" style="0" customWidth="1"/>
    <col min="5" max="24" width="6.7109375" style="0" customWidth="1"/>
  </cols>
  <sheetData>
    <row r="1" spans="1:4" ht="21" customHeight="1">
      <c r="A1" s="70" t="s">
        <v>187</v>
      </c>
      <c r="B1" s="70"/>
      <c r="C1" s="70"/>
      <c r="D1" s="70"/>
    </row>
    <row r="2" spans="1:4" ht="15.75" customHeight="1">
      <c r="A2" s="71" t="s">
        <v>1</v>
      </c>
      <c r="B2" s="71"/>
      <c r="C2" s="71"/>
      <c r="D2" s="71"/>
    </row>
    <row r="3" spans="1:4" ht="15" customHeight="1">
      <c r="A3" s="71" t="s">
        <v>2</v>
      </c>
      <c r="B3" s="71"/>
      <c r="C3" s="71"/>
      <c r="D3" s="71"/>
    </row>
    <row r="4" spans="1:4" ht="12.95" customHeight="1">
      <c r="A4" s="30"/>
      <c r="B4" s="30"/>
      <c r="C4" s="30"/>
      <c r="D4" s="30"/>
    </row>
    <row r="5" spans="1:4" ht="12.95" customHeight="1">
      <c r="A5" s="72" t="s">
        <v>19</v>
      </c>
      <c r="B5" s="72"/>
      <c r="C5" s="72"/>
      <c r="D5" s="72"/>
    </row>
    <row r="6" spans="1:4" ht="12.95" customHeight="1">
      <c r="A6" s="30"/>
      <c r="B6" s="30"/>
      <c r="C6" s="30"/>
      <c r="D6" s="30"/>
    </row>
    <row r="7" spans="1:4" ht="12.95" customHeight="1">
      <c r="A7" s="54" t="s">
        <v>20</v>
      </c>
      <c r="B7" s="55" t="s">
        <v>21</v>
      </c>
      <c r="C7" s="54"/>
      <c r="D7" s="54" t="s">
        <v>22</v>
      </c>
    </row>
    <row r="8" spans="1:4" ht="12.95" customHeight="1">
      <c r="A8" s="37" t="s">
        <v>23</v>
      </c>
      <c r="B8" s="34" t="s">
        <v>24</v>
      </c>
      <c r="C8" s="36"/>
      <c r="D8" s="36" t="s">
        <v>8</v>
      </c>
    </row>
    <row r="9" spans="1:4" ht="12.95" customHeight="1">
      <c r="A9" s="32" t="s">
        <v>25</v>
      </c>
      <c r="B9" s="31" t="s">
        <v>28</v>
      </c>
      <c r="C9" s="38"/>
      <c r="D9" s="38">
        <f>Položky!$AA$15</f>
        <v>0</v>
      </c>
    </row>
    <row r="10" spans="1:4" ht="12.95" customHeight="1">
      <c r="A10" s="32" t="s">
        <v>27</v>
      </c>
      <c r="B10" s="31" t="s">
        <v>26</v>
      </c>
      <c r="C10" s="38"/>
      <c r="D10" s="38">
        <f>Položky!$AA$40</f>
        <v>0</v>
      </c>
    </row>
    <row r="11" spans="1:4" ht="12.95" customHeight="1">
      <c r="A11" s="32" t="s">
        <v>29</v>
      </c>
      <c r="B11" s="31" t="s">
        <v>30</v>
      </c>
      <c r="C11" s="38"/>
      <c r="D11" s="38">
        <f>Položky!$AA$64</f>
        <v>0</v>
      </c>
    </row>
    <row r="12" spans="1:4" ht="12.95" customHeight="1">
      <c r="A12" s="39" t="s">
        <v>31</v>
      </c>
      <c r="B12" s="40" t="s">
        <v>188</v>
      </c>
      <c r="C12" s="39"/>
      <c r="D12" s="41">
        <f>Položky!$AA$120</f>
        <v>0</v>
      </c>
    </row>
    <row r="13" spans="1:4" ht="12.95" customHeight="1">
      <c r="A13" s="35" t="s">
        <v>8</v>
      </c>
      <c r="B13" s="34" t="s">
        <v>35</v>
      </c>
      <c r="C13" s="33"/>
      <c r="D13" s="42">
        <f>SUM(D9:D12)</f>
        <v>0</v>
      </c>
    </row>
    <row r="14" spans="1:4" ht="12.95" customHeight="1">
      <c r="A14" s="35"/>
      <c r="B14" s="34"/>
      <c r="C14" s="33"/>
      <c r="D14" s="42"/>
    </row>
    <row r="15" spans="1:4" ht="12.95" customHeight="1">
      <c r="A15" s="35" t="s">
        <v>36</v>
      </c>
      <c r="B15" s="34" t="s">
        <v>189</v>
      </c>
      <c r="C15" s="33"/>
      <c r="D15" s="42"/>
    </row>
    <row r="16" spans="1:4" ht="12.95" customHeight="1">
      <c r="A16" s="39" t="s">
        <v>32</v>
      </c>
      <c r="B16" s="40" t="s">
        <v>126</v>
      </c>
      <c r="C16" s="41"/>
      <c r="D16" s="41">
        <f>Položky!$AA$83</f>
        <v>0</v>
      </c>
    </row>
    <row r="17" spans="1:4" ht="12.95" customHeight="1">
      <c r="A17" s="35"/>
      <c r="B17" s="34" t="s">
        <v>190</v>
      </c>
      <c r="C17" s="33"/>
      <c r="D17" s="42">
        <f>SUM(D16)</f>
        <v>0</v>
      </c>
    </row>
    <row r="18" spans="1:4" ht="12.95" customHeight="1">
      <c r="A18" s="32" t="s">
        <v>8</v>
      </c>
      <c r="B18" s="31" t="s">
        <v>8</v>
      </c>
      <c r="C18" s="32"/>
      <c r="D18" s="32" t="s">
        <v>8</v>
      </c>
    </row>
    <row r="19" spans="1:4" ht="12.95" customHeight="1">
      <c r="A19" s="35" t="s">
        <v>36</v>
      </c>
      <c r="B19" s="34" t="s">
        <v>37</v>
      </c>
      <c r="C19" s="33"/>
      <c r="D19" s="33" t="s">
        <v>8</v>
      </c>
    </row>
    <row r="20" spans="1:4" ht="12.95" customHeight="1">
      <c r="A20" s="43" t="s">
        <v>33</v>
      </c>
      <c r="B20" s="46" t="s">
        <v>191</v>
      </c>
      <c r="C20" s="49">
        <v>0.036</v>
      </c>
      <c r="D20" s="44">
        <f>(D9+D10+D12)*C20</f>
        <v>0</v>
      </c>
    </row>
    <row r="21" spans="1:4" ht="12.95" customHeight="1">
      <c r="A21" s="43" t="s">
        <v>34</v>
      </c>
      <c r="B21" s="46" t="s">
        <v>192</v>
      </c>
      <c r="C21" s="49">
        <v>0.025</v>
      </c>
      <c r="D21" s="44">
        <f>(D9+D10+D12)*C21</f>
        <v>0</v>
      </c>
    </row>
    <row r="22" spans="1:4" ht="12.95" customHeight="1">
      <c r="A22" s="43" t="s">
        <v>38</v>
      </c>
      <c r="B22" s="46" t="s">
        <v>193</v>
      </c>
      <c r="C22" s="49">
        <v>0.01</v>
      </c>
      <c r="D22" s="44">
        <f>(D9+D10+D12)*C22</f>
        <v>0</v>
      </c>
    </row>
    <row r="23" spans="1:4" ht="12.95" customHeight="1">
      <c r="A23" s="43" t="s">
        <v>39</v>
      </c>
      <c r="B23" s="46" t="s">
        <v>194</v>
      </c>
      <c r="C23" s="49">
        <v>0.036</v>
      </c>
      <c r="D23" s="44">
        <f>D11*C23</f>
        <v>0</v>
      </c>
    </row>
    <row r="24" spans="1:4" ht="12.95" customHeight="1">
      <c r="A24" s="43" t="s">
        <v>40</v>
      </c>
      <c r="B24" s="46" t="s">
        <v>195</v>
      </c>
      <c r="C24" s="49">
        <v>0.025</v>
      </c>
      <c r="D24" s="44">
        <f>D11*C24</f>
        <v>0</v>
      </c>
    </row>
    <row r="25" spans="1:4" ht="12.95" customHeight="1">
      <c r="A25" s="43" t="s">
        <v>41</v>
      </c>
      <c r="B25" s="46" t="s">
        <v>196</v>
      </c>
      <c r="C25" s="49">
        <v>0.01</v>
      </c>
      <c r="D25" s="44">
        <f>D11*C25</f>
        <v>0</v>
      </c>
    </row>
    <row r="26" spans="1:4" ht="12.95" customHeight="1">
      <c r="A26" s="47"/>
      <c r="B26" s="48" t="s">
        <v>42</v>
      </c>
      <c r="C26" s="48"/>
      <c r="D26" s="45">
        <f>SUM(D20:D25)</f>
        <v>0</v>
      </c>
    </row>
    <row r="27" spans="1:4" ht="12.95" customHeight="1">
      <c r="A27" s="30"/>
      <c r="B27" s="30"/>
      <c r="C27" s="30"/>
      <c r="D27" s="30"/>
    </row>
    <row r="28" spans="1:4" ht="12.95" customHeight="1" thickBot="1">
      <c r="A28" s="50" t="s">
        <v>43</v>
      </c>
      <c r="B28" s="51" t="s">
        <v>44</v>
      </c>
      <c r="C28" s="52"/>
      <c r="D28" s="53">
        <f>SUM(D13+D17+D26)</f>
        <v>0</v>
      </c>
    </row>
    <row r="29" ht="12.95" customHeight="1" thickTop="1"/>
    <row r="30" ht="12.95" customHeight="1"/>
    <row r="31" ht="12.95" customHeight="1"/>
    <row r="32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1.25" customHeight="1"/>
    <row r="40" ht="5.65" customHeight="1"/>
    <row r="41" ht="2.85" customHeight="1"/>
    <row r="42" ht="15" hidden="1"/>
    <row r="43" ht="12.6" customHeight="1"/>
    <row r="44" ht="11.45" customHeight="1"/>
    <row r="45" ht="11.45" customHeight="1"/>
    <row r="46" ht="11.45" customHeight="1"/>
    <row r="47" ht="11.25" customHeight="1"/>
  </sheetData>
  <mergeCells count="4"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workbookViewId="0" topLeftCell="A1">
      <pane ySplit="7" topLeftCell="A82" activePane="bottomLeft" state="frozen"/>
      <selection pane="bottomLeft" activeCell="W105" sqref="W105:X105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7109375" style="0" customWidth="1"/>
    <col min="7" max="7" width="1.7109375" style="0" customWidth="1"/>
    <col min="8" max="8" width="9.140625" style="0" hidden="1" customWidth="1"/>
    <col min="9" max="9" width="0.2890625" style="0" customWidth="1"/>
    <col min="10" max="10" width="1.28515625" style="0" customWidth="1"/>
    <col min="11" max="11" width="0.85546875" style="0" customWidth="1"/>
    <col min="12" max="12" width="9.140625" style="0" hidden="1" customWidth="1"/>
    <col min="13" max="13" width="1.57421875" style="0" customWidth="1"/>
    <col min="14" max="14" width="3.57421875" style="0" customWidth="1"/>
    <col min="15" max="15" width="1.57421875" style="0" customWidth="1"/>
    <col min="16" max="16" width="6.7109375" style="0" customWidth="1"/>
    <col min="17" max="17" width="4.00390625" style="0" customWidth="1"/>
    <col min="18" max="18" width="3.140625" style="0" customWidth="1"/>
    <col min="19" max="19" width="0.85546875" style="0" customWidth="1"/>
    <col min="20" max="20" width="20.57421875" style="0" customWidth="1"/>
    <col min="21" max="21" width="5.7109375" style="0" customWidth="1"/>
    <col min="22" max="22" width="7.7109375" style="0" customWidth="1"/>
    <col min="23" max="23" width="3.7109375" style="0" customWidth="1"/>
    <col min="24" max="24" width="4.421875" style="0" customWidth="1"/>
    <col min="25" max="25" width="3.00390625" style="0" customWidth="1"/>
    <col min="26" max="26" width="3.28125" style="0" customWidth="1"/>
    <col min="27" max="27" width="12.7109375" style="0" customWidth="1"/>
    <col min="28" max="28" width="0.5625" style="0" customWidth="1"/>
  </cols>
  <sheetData>
    <row r="1" spans="18:21" ht="21" customHeight="1">
      <c r="R1" s="67" t="s">
        <v>0</v>
      </c>
      <c r="S1" s="60"/>
      <c r="T1" s="60"/>
      <c r="U1" s="60"/>
    </row>
    <row r="2" spans="10:25" ht="15">
      <c r="J2" s="68" t="s">
        <v>1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5:23" ht="15">
      <c r="O3" s="68" t="s">
        <v>2</v>
      </c>
      <c r="P3" s="60"/>
      <c r="Q3" s="60"/>
      <c r="R3" s="60"/>
      <c r="S3" s="60"/>
      <c r="T3" s="60"/>
      <c r="U3" s="60"/>
      <c r="V3" s="60"/>
      <c r="W3" s="60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69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ht="15" hidden="1"/>
    <row r="8" ht="2.85" customHeight="1"/>
    <row r="9" spans="2:27" ht="17.1" customHeight="1">
      <c r="B9" s="83" t="s">
        <v>46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ht="2.85" customHeight="1"/>
    <row r="11" spans="2:27" ht="12.95" customHeight="1">
      <c r="B11" s="91" t="s">
        <v>47</v>
      </c>
      <c r="C11" s="85"/>
      <c r="D11" s="92" t="s">
        <v>48</v>
      </c>
      <c r="E11" s="85"/>
      <c r="F11" s="85"/>
      <c r="G11" s="85"/>
      <c r="H11" s="85"/>
      <c r="I11" s="85"/>
      <c r="J11" s="85"/>
      <c r="K11" s="85"/>
      <c r="L11" s="85"/>
      <c r="M11" s="85"/>
      <c r="N11" s="92" t="s">
        <v>21</v>
      </c>
      <c r="O11" s="85"/>
      <c r="P11" s="85"/>
      <c r="Q11" s="85"/>
      <c r="R11" s="85"/>
      <c r="S11" s="85"/>
      <c r="T11" s="85"/>
      <c r="U11" s="91" t="s">
        <v>49</v>
      </c>
      <c r="V11" s="85"/>
      <c r="W11" s="91" t="s">
        <v>50</v>
      </c>
      <c r="X11" s="85"/>
      <c r="Y11" s="92" t="s">
        <v>51</v>
      </c>
      <c r="Z11" s="85"/>
      <c r="AA11" s="17" t="s">
        <v>52</v>
      </c>
    </row>
    <row r="12" spans="2:27" ht="12.95" customHeight="1">
      <c r="B12" s="78">
        <v>1</v>
      </c>
      <c r="C12" s="60"/>
      <c r="D12" s="63" t="s">
        <v>53</v>
      </c>
      <c r="E12" s="60"/>
      <c r="F12" s="60"/>
      <c r="G12" s="60"/>
      <c r="H12" s="60"/>
      <c r="I12" s="60"/>
      <c r="J12" s="60"/>
      <c r="K12" s="60"/>
      <c r="L12" s="60"/>
      <c r="M12" s="60"/>
      <c r="N12" s="63" t="s">
        <v>54</v>
      </c>
      <c r="O12" s="60"/>
      <c r="P12" s="60"/>
      <c r="Q12" s="60"/>
      <c r="R12" s="60"/>
      <c r="S12" s="60"/>
      <c r="T12" s="60"/>
      <c r="U12" s="79"/>
      <c r="V12" s="60"/>
      <c r="W12" s="78" t="s">
        <v>55</v>
      </c>
      <c r="X12" s="60"/>
      <c r="Y12" s="63" t="s">
        <v>56</v>
      </c>
      <c r="Z12" s="60"/>
      <c r="AA12" s="4">
        <f>U12*W12</f>
        <v>0</v>
      </c>
    </row>
    <row r="13" spans="2:27" ht="12.95" customHeight="1">
      <c r="B13" s="78">
        <v>2</v>
      </c>
      <c r="C13" s="60"/>
      <c r="D13" s="63" t="s">
        <v>57</v>
      </c>
      <c r="E13" s="60"/>
      <c r="F13" s="60"/>
      <c r="G13" s="60"/>
      <c r="H13" s="60"/>
      <c r="I13" s="60"/>
      <c r="J13" s="60"/>
      <c r="K13" s="60"/>
      <c r="L13" s="60"/>
      <c r="M13" s="60"/>
      <c r="N13" s="63" t="s">
        <v>58</v>
      </c>
      <c r="O13" s="60"/>
      <c r="P13" s="60"/>
      <c r="Q13" s="60"/>
      <c r="R13" s="60"/>
      <c r="S13" s="60"/>
      <c r="T13" s="60"/>
      <c r="U13" s="79"/>
      <c r="V13" s="60"/>
      <c r="W13" s="78" t="s">
        <v>55</v>
      </c>
      <c r="X13" s="60"/>
      <c r="Y13" s="63" t="s">
        <v>56</v>
      </c>
      <c r="Z13" s="60"/>
      <c r="AA13" s="22">
        <f aca="true" t="shared" si="0" ref="AA13:AA14">U13*W13</f>
        <v>0</v>
      </c>
    </row>
    <row r="14" spans="2:27" ht="12.95" customHeight="1">
      <c r="B14" s="78">
        <v>3</v>
      </c>
      <c r="C14" s="60"/>
      <c r="D14" s="63" t="s">
        <v>59</v>
      </c>
      <c r="E14" s="60"/>
      <c r="F14" s="60"/>
      <c r="G14" s="60"/>
      <c r="H14" s="60"/>
      <c r="I14" s="60"/>
      <c r="J14" s="60"/>
      <c r="K14" s="60"/>
      <c r="L14" s="60"/>
      <c r="M14" s="60"/>
      <c r="N14" s="63" t="s">
        <v>60</v>
      </c>
      <c r="O14" s="60"/>
      <c r="P14" s="60"/>
      <c r="Q14" s="60"/>
      <c r="R14" s="60"/>
      <c r="S14" s="60"/>
      <c r="T14" s="60"/>
      <c r="U14" s="79"/>
      <c r="V14" s="60"/>
      <c r="W14" s="78" t="s">
        <v>55</v>
      </c>
      <c r="X14" s="60"/>
      <c r="Y14" s="63" t="s">
        <v>56</v>
      </c>
      <c r="Z14" s="60"/>
      <c r="AA14" s="22">
        <f t="shared" si="0"/>
        <v>0</v>
      </c>
    </row>
    <row r="15" spans="2:27" ht="12.95" customHeight="1"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3" t="s">
        <v>180</v>
      </c>
      <c r="V15" s="93"/>
      <c r="W15" s="93"/>
      <c r="X15" s="93"/>
      <c r="Y15" s="93"/>
      <c r="Z15" s="93"/>
      <c r="AA15" s="24">
        <f>SUM(AA12:AA14)</f>
        <v>0</v>
      </c>
    </row>
    <row r="16" spans="2:27" s="7" customFormat="1" ht="12.95" customHeight="1">
      <c r="B16" s="1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ht="12.95" customHeight="1">
      <c r="B17" s="78">
        <v>4</v>
      </c>
      <c r="C17" s="60"/>
      <c r="D17" s="63" t="s">
        <v>61</v>
      </c>
      <c r="E17" s="60"/>
      <c r="F17" s="60"/>
      <c r="G17" s="60"/>
      <c r="H17" s="60"/>
      <c r="I17" s="60"/>
      <c r="J17" s="60"/>
      <c r="K17" s="60"/>
      <c r="L17" s="60"/>
      <c r="M17" s="60"/>
      <c r="N17" s="63" t="s">
        <v>62</v>
      </c>
      <c r="O17" s="60"/>
      <c r="P17" s="60"/>
      <c r="Q17" s="60"/>
      <c r="R17" s="60"/>
      <c r="S17" s="60"/>
      <c r="T17" s="60"/>
      <c r="U17" s="79"/>
      <c r="V17" s="60"/>
      <c r="W17" s="78" t="s">
        <v>63</v>
      </c>
      <c r="X17" s="60"/>
      <c r="Y17" s="63" t="s">
        <v>56</v>
      </c>
      <c r="Z17" s="60"/>
      <c r="AA17" s="22">
        <f>U17*W17</f>
        <v>0</v>
      </c>
    </row>
    <row r="18" spans="2:27" ht="12.95" customHeight="1">
      <c r="B18" s="88" t="s">
        <v>8</v>
      </c>
      <c r="C18" s="60"/>
      <c r="D18" s="88" t="s">
        <v>8</v>
      </c>
      <c r="E18" s="60"/>
      <c r="F18" s="60"/>
      <c r="G18" s="60"/>
      <c r="H18" s="60"/>
      <c r="I18" s="60"/>
      <c r="J18" s="60"/>
      <c r="K18" s="60"/>
      <c r="L18" s="60"/>
      <c r="M18" s="60"/>
      <c r="N18" s="82" t="s">
        <v>64</v>
      </c>
      <c r="O18" s="60"/>
      <c r="P18" s="60"/>
      <c r="Q18" s="60"/>
      <c r="R18" s="60"/>
      <c r="S18" s="60"/>
      <c r="T18" s="60"/>
      <c r="U18" s="88"/>
      <c r="V18" s="60"/>
      <c r="W18" s="88" t="s">
        <v>8</v>
      </c>
      <c r="X18" s="60"/>
      <c r="Y18" s="88" t="s">
        <v>8</v>
      </c>
      <c r="Z18" s="60"/>
      <c r="AA18" s="5" t="s">
        <v>8</v>
      </c>
    </row>
    <row r="19" spans="2:27" ht="12.95" customHeight="1">
      <c r="B19" s="78">
        <v>5</v>
      </c>
      <c r="C19" s="60"/>
      <c r="D19" s="63" t="s">
        <v>65</v>
      </c>
      <c r="E19" s="60"/>
      <c r="F19" s="60"/>
      <c r="G19" s="60"/>
      <c r="H19" s="60"/>
      <c r="I19" s="60"/>
      <c r="J19" s="60"/>
      <c r="K19" s="60"/>
      <c r="L19" s="60"/>
      <c r="M19" s="60"/>
      <c r="N19" s="63" t="s">
        <v>66</v>
      </c>
      <c r="O19" s="60"/>
      <c r="P19" s="60"/>
      <c r="Q19" s="60"/>
      <c r="R19" s="60"/>
      <c r="S19" s="60"/>
      <c r="T19" s="60"/>
      <c r="U19" s="79"/>
      <c r="V19" s="60"/>
      <c r="W19" s="89">
        <v>8</v>
      </c>
      <c r="X19" s="90"/>
      <c r="Y19" s="63" t="s">
        <v>56</v>
      </c>
      <c r="Z19" s="60"/>
      <c r="AA19" s="22">
        <f>U19*W19</f>
        <v>0</v>
      </c>
    </row>
    <row r="20" spans="2:27" ht="12.95" customHeight="1">
      <c r="B20" s="88" t="s">
        <v>8</v>
      </c>
      <c r="C20" s="60"/>
      <c r="D20" s="88" t="s">
        <v>8</v>
      </c>
      <c r="E20" s="60"/>
      <c r="F20" s="60"/>
      <c r="G20" s="60"/>
      <c r="H20" s="60"/>
      <c r="I20" s="60"/>
      <c r="J20" s="60"/>
      <c r="K20" s="60"/>
      <c r="L20" s="60"/>
      <c r="M20" s="60"/>
      <c r="N20" s="82" t="s">
        <v>197</v>
      </c>
      <c r="O20" s="60"/>
      <c r="P20" s="60"/>
      <c r="Q20" s="60"/>
      <c r="R20" s="60"/>
      <c r="S20" s="60"/>
      <c r="T20" s="60"/>
      <c r="U20" s="88"/>
      <c r="V20" s="60"/>
      <c r="W20" s="88" t="s">
        <v>8</v>
      </c>
      <c r="X20" s="60"/>
      <c r="Y20" s="88" t="s">
        <v>8</v>
      </c>
      <c r="Z20" s="60"/>
      <c r="AA20" s="5" t="s">
        <v>8</v>
      </c>
    </row>
    <row r="21" spans="2:27" ht="12.95" customHeight="1">
      <c r="B21" s="78">
        <v>6</v>
      </c>
      <c r="C21" s="60"/>
      <c r="D21" s="63" t="s">
        <v>67</v>
      </c>
      <c r="E21" s="60"/>
      <c r="F21" s="60"/>
      <c r="G21" s="60"/>
      <c r="H21" s="60"/>
      <c r="I21" s="60"/>
      <c r="J21" s="60"/>
      <c r="K21" s="60"/>
      <c r="L21" s="60"/>
      <c r="M21" s="60"/>
      <c r="N21" s="63" t="s">
        <v>68</v>
      </c>
      <c r="O21" s="60"/>
      <c r="P21" s="60"/>
      <c r="Q21" s="60"/>
      <c r="R21" s="60"/>
      <c r="S21" s="60"/>
      <c r="T21" s="60"/>
      <c r="U21" s="79"/>
      <c r="V21" s="60"/>
      <c r="W21" s="78" t="s">
        <v>69</v>
      </c>
      <c r="X21" s="60"/>
      <c r="Y21" s="63" t="s">
        <v>56</v>
      </c>
      <c r="Z21" s="60"/>
      <c r="AA21" s="22">
        <f>U21*W21</f>
        <v>0</v>
      </c>
    </row>
    <row r="22" spans="2:27" ht="12.95" customHeight="1">
      <c r="B22" s="88" t="s">
        <v>8</v>
      </c>
      <c r="C22" s="60"/>
      <c r="D22" s="88" t="s">
        <v>8</v>
      </c>
      <c r="E22" s="60"/>
      <c r="F22" s="60"/>
      <c r="G22" s="60"/>
      <c r="H22" s="60"/>
      <c r="I22" s="60"/>
      <c r="J22" s="60"/>
      <c r="K22" s="60"/>
      <c r="L22" s="60"/>
      <c r="M22" s="60"/>
      <c r="N22" s="82" t="s">
        <v>70</v>
      </c>
      <c r="O22" s="60"/>
      <c r="P22" s="60"/>
      <c r="Q22" s="60"/>
      <c r="R22" s="60"/>
      <c r="S22" s="60"/>
      <c r="T22" s="60"/>
      <c r="U22" s="88"/>
      <c r="V22" s="60"/>
      <c r="W22" s="88" t="s">
        <v>8</v>
      </c>
      <c r="X22" s="60"/>
      <c r="Y22" s="88" t="s">
        <v>8</v>
      </c>
      <c r="Z22" s="60"/>
      <c r="AA22" s="5" t="s">
        <v>8</v>
      </c>
    </row>
    <row r="23" spans="2:27" ht="12.95" customHeight="1">
      <c r="B23" s="78">
        <v>7</v>
      </c>
      <c r="C23" s="60"/>
      <c r="D23" s="63" t="s">
        <v>71</v>
      </c>
      <c r="E23" s="60"/>
      <c r="F23" s="60"/>
      <c r="G23" s="60"/>
      <c r="H23" s="60"/>
      <c r="I23" s="60"/>
      <c r="J23" s="60"/>
      <c r="K23" s="60"/>
      <c r="L23" s="60"/>
      <c r="M23" s="60"/>
      <c r="N23" s="63" t="s">
        <v>72</v>
      </c>
      <c r="O23" s="60"/>
      <c r="P23" s="60"/>
      <c r="Q23" s="60"/>
      <c r="R23" s="60"/>
      <c r="S23" s="60"/>
      <c r="T23" s="60"/>
      <c r="U23" s="79"/>
      <c r="V23" s="60"/>
      <c r="W23" s="78" t="s">
        <v>55</v>
      </c>
      <c r="X23" s="60"/>
      <c r="Y23" s="63" t="s">
        <v>56</v>
      </c>
      <c r="Z23" s="60"/>
      <c r="AA23" s="22">
        <f aca="true" t="shared" si="1" ref="AA23:AA25">U23*W23</f>
        <v>0</v>
      </c>
    </row>
    <row r="24" spans="2:27" ht="12.95" customHeight="1">
      <c r="B24" s="78">
        <v>8</v>
      </c>
      <c r="C24" s="60"/>
      <c r="D24" s="63" t="s">
        <v>73</v>
      </c>
      <c r="E24" s="60"/>
      <c r="F24" s="60"/>
      <c r="G24" s="60"/>
      <c r="H24" s="60"/>
      <c r="I24" s="60"/>
      <c r="J24" s="60"/>
      <c r="K24" s="60"/>
      <c r="L24" s="60"/>
      <c r="M24" s="60"/>
      <c r="N24" s="63" t="s">
        <v>74</v>
      </c>
      <c r="O24" s="60"/>
      <c r="P24" s="60"/>
      <c r="Q24" s="60"/>
      <c r="R24" s="60"/>
      <c r="S24" s="60"/>
      <c r="T24" s="60"/>
      <c r="U24" s="79"/>
      <c r="V24" s="60"/>
      <c r="W24" s="78" t="s">
        <v>55</v>
      </c>
      <c r="X24" s="60"/>
      <c r="Y24" s="63" t="s">
        <v>56</v>
      </c>
      <c r="Z24" s="60"/>
      <c r="AA24" s="22">
        <f t="shared" si="1"/>
        <v>0</v>
      </c>
    </row>
    <row r="25" spans="2:27" ht="12.95" customHeight="1">
      <c r="B25" s="78">
        <v>9</v>
      </c>
      <c r="C25" s="60"/>
      <c r="D25" s="63" t="s">
        <v>75</v>
      </c>
      <c r="E25" s="60"/>
      <c r="F25" s="60"/>
      <c r="G25" s="60"/>
      <c r="H25" s="60"/>
      <c r="I25" s="60"/>
      <c r="J25" s="60"/>
      <c r="K25" s="60"/>
      <c r="L25" s="60"/>
      <c r="M25" s="60"/>
      <c r="N25" s="63" t="s">
        <v>76</v>
      </c>
      <c r="O25" s="60"/>
      <c r="P25" s="60"/>
      <c r="Q25" s="60"/>
      <c r="R25" s="60"/>
      <c r="S25" s="60"/>
      <c r="T25" s="60"/>
      <c r="U25" s="79"/>
      <c r="V25" s="60"/>
      <c r="W25" s="78" t="s">
        <v>77</v>
      </c>
      <c r="X25" s="60"/>
      <c r="Y25" s="63" t="s">
        <v>56</v>
      </c>
      <c r="Z25" s="60"/>
      <c r="AA25" s="22">
        <f t="shared" si="1"/>
        <v>0</v>
      </c>
    </row>
    <row r="26" spans="2:27" ht="12.95" customHeight="1">
      <c r="B26" s="88" t="s">
        <v>8</v>
      </c>
      <c r="C26" s="60"/>
      <c r="D26" s="88" t="s">
        <v>8</v>
      </c>
      <c r="E26" s="60"/>
      <c r="F26" s="60"/>
      <c r="G26" s="60"/>
      <c r="H26" s="60"/>
      <c r="I26" s="60"/>
      <c r="J26" s="60"/>
      <c r="K26" s="60"/>
      <c r="L26" s="60"/>
      <c r="M26" s="60"/>
      <c r="N26" s="82" t="s">
        <v>78</v>
      </c>
      <c r="O26" s="60"/>
      <c r="P26" s="60"/>
      <c r="Q26" s="60"/>
      <c r="R26" s="60"/>
      <c r="S26" s="60"/>
      <c r="T26" s="60"/>
      <c r="U26" s="88"/>
      <c r="V26" s="60"/>
      <c r="W26" s="88" t="s">
        <v>8</v>
      </c>
      <c r="X26" s="60"/>
      <c r="Y26" s="88" t="s">
        <v>8</v>
      </c>
      <c r="Z26" s="60"/>
      <c r="AA26" s="5" t="s">
        <v>8</v>
      </c>
    </row>
    <row r="27" spans="2:27" ht="12.95" customHeight="1">
      <c r="B27" s="78">
        <v>10</v>
      </c>
      <c r="C27" s="60"/>
      <c r="D27" s="63" t="s">
        <v>79</v>
      </c>
      <c r="E27" s="60"/>
      <c r="F27" s="60"/>
      <c r="G27" s="60"/>
      <c r="H27" s="60"/>
      <c r="I27" s="60"/>
      <c r="J27" s="60"/>
      <c r="K27" s="60"/>
      <c r="L27" s="60"/>
      <c r="M27" s="60"/>
      <c r="N27" s="63" t="s">
        <v>80</v>
      </c>
      <c r="O27" s="60"/>
      <c r="P27" s="60"/>
      <c r="Q27" s="60"/>
      <c r="R27" s="60"/>
      <c r="S27" s="60"/>
      <c r="T27" s="60"/>
      <c r="U27" s="79"/>
      <c r="V27" s="60"/>
      <c r="W27" s="89">
        <v>135</v>
      </c>
      <c r="X27" s="90"/>
      <c r="Y27" s="63" t="s">
        <v>81</v>
      </c>
      <c r="Z27" s="60"/>
      <c r="AA27" s="22">
        <f>U27*W27</f>
        <v>0</v>
      </c>
    </row>
    <row r="28" spans="2:27" ht="12.95" customHeight="1">
      <c r="B28" s="88" t="s">
        <v>8</v>
      </c>
      <c r="C28" s="60"/>
      <c r="D28" s="88" t="s">
        <v>8</v>
      </c>
      <c r="E28" s="60"/>
      <c r="F28" s="60"/>
      <c r="G28" s="60"/>
      <c r="H28" s="60"/>
      <c r="I28" s="60"/>
      <c r="J28" s="60"/>
      <c r="K28" s="60"/>
      <c r="L28" s="60"/>
      <c r="M28" s="60"/>
      <c r="N28" s="81" t="s">
        <v>198</v>
      </c>
      <c r="O28" s="60"/>
      <c r="P28" s="60"/>
      <c r="Q28" s="60"/>
      <c r="R28" s="60"/>
      <c r="S28" s="60"/>
      <c r="T28" s="60"/>
      <c r="U28" s="88"/>
      <c r="V28" s="60"/>
      <c r="W28" s="88" t="s">
        <v>8</v>
      </c>
      <c r="X28" s="60"/>
      <c r="Y28" s="88" t="s">
        <v>8</v>
      </c>
      <c r="Z28" s="60"/>
      <c r="AA28" s="5" t="s">
        <v>8</v>
      </c>
    </row>
    <row r="29" spans="2:27" ht="12.95" customHeight="1">
      <c r="B29" s="78">
        <v>11</v>
      </c>
      <c r="C29" s="60"/>
      <c r="D29" s="63" t="s">
        <v>82</v>
      </c>
      <c r="E29" s="60"/>
      <c r="F29" s="60"/>
      <c r="G29" s="60"/>
      <c r="H29" s="60"/>
      <c r="I29" s="60"/>
      <c r="J29" s="60"/>
      <c r="K29" s="60"/>
      <c r="L29" s="60"/>
      <c r="M29" s="60"/>
      <c r="N29" s="63" t="s">
        <v>83</v>
      </c>
      <c r="O29" s="60"/>
      <c r="P29" s="60"/>
      <c r="Q29" s="60"/>
      <c r="R29" s="60"/>
      <c r="S29" s="60"/>
      <c r="T29" s="60"/>
      <c r="U29" s="79"/>
      <c r="V29" s="60"/>
      <c r="W29" s="78" t="s">
        <v>84</v>
      </c>
      <c r="X29" s="60"/>
      <c r="Y29" s="63" t="s">
        <v>81</v>
      </c>
      <c r="Z29" s="60"/>
      <c r="AA29" s="22">
        <f>U29*W29</f>
        <v>0</v>
      </c>
    </row>
    <row r="30" spans="2:27" ht="12.95" customHeight="1">
      <c r="B30" s="88"/>
      <c r="C30" s="60"/>
      <c r="D30" s="88" t="s">
        <v>8</v>
      </c>
      <c r="E30" s="60"/>
      <c r="F30" s="60"/>
      <c r="G30" s="60"/>
      <c r="H30" s="60"/>
      <c r="I30" s="60"/>
      <c r="J30" s="60"/>
      <c r="K30" s="60"/>
      <c r="L30" s="60"/>
      <c r="M30" s="60"/>
      <c r="N30" s="82" t="s">
        <v>85</v>
      </c>
      <c r="O30" s="60"/>
      <c r="P30" s="60"/>
      <c r="Q30" s="60"/>
      <c r="R30" s="60"/>
      <c r="S30" s="60"/>
      <c r="T30" s="60"/>
      <c r="U30" s="88"/>
      <c r="V30" s="60"/>
      <c r="W30" s="88" t="s">
        <v>8</v>
      </c>
      <c r="X30" s="60"/>
      <c r="Y30" s="88" t="s">
        <v>8</v>
      </c>
      <c r="Z30" s="60"/>
      <c r="AA30" s="5" t="s">
        <v>8</v>
      </c>
    </row>
    <row r="31" spans="2:27" ht="12.95" customHeight="1">
      <c r="B31" s="78">
        <v>12</v>
      </c>
      <c r="C31" s="60"/>
      <c r="D31" s="63" t="s">
        <v>86</v>
      </c>
      <c r="E31" s="60"/>
      <c r="F31" s="60"/>
      <c r="G31" s="60"/>
      <c r="H31" s="60"/>
      <c r="I31" s="60"/>
      <c r="J31" s="60"/>
      <c r="K31" s="60"/>
      <c r="L31" s="60"/>
      <c r="M31" s="60"/>
      <c r="N31" s="63" t="s">
        <v>87</v>
      </c>
      <c r="O31" s="60"/>
      <c r="P31" s="60"/>
      <c r="Q31" s="60"/>
      <c r="R31" s="60"/>
      <c r="S31" s="60"/>
      <c r="T31" s="60"/>
      <c r="U31" s="79"/>
      <c r="V31" s="60"/>
      <c r="W31" s="78" t="s">
        <v>88</v>
      </c>
      <c r="X31" s="60"/>
      <c r="Y31" s="63" t="s">
        <v>56</v>
      </c>
      <c r="Z31" s="60"/>
      <c r="AA31" s="22">
        <f>U31*W31</f>
        <v>0</v>
      </c>
    </row>
    <row r="32" spans="2:27" ht="12.95" customHeight="1">
      <c r="B32" s="88" t="s">
        <v>8</v>
      </c>
      <c r="C32" s="60"/>
      <c r="D32" s="88" t="s">
        <v>8</v>
      </c>
      <c r="E32" s="60"/>
      <c r="F32" s="60"/>
      <c r="G32" s="60"/>
      <c r="H32" s="60"/>
      <c r="I32" s="60"/>
      <c r="J32" s="60"/>
      <c r="K32" s="60"/>
      <c r="L32" s="60"/>
      <c r="M32" s="60"/>
      <c r="N32" s="82" t="s">
        <v>89</v>
      </c>
      <c r="O32" s="60"/>
      <c r="P32" s="60"/>
      <c r="Q32" s="60"/>
      <c r="R32" s="60"/>
      <c r="S32" s="60"/>
      <c r="T32" s="60"/>
      <c r="U32" s="88"/>
      <c r="V32" s="60"/>
      <c r="W32" s="88" t="s">
        <v>8</v>
      </c>
      <c r="X32" s="60"/>
      <c r="Y32" s="88" t="s">
        <v>8</v>
      </c>
      <c r="Z32" s="60"/>
      <c r="AA32" s="5" t="s">
        <v>8</v>
      </c>
    </row>
    <row r="33" spans="2:27" ht="12.95" customHeight="1">
      <c r="B33" s="78">
        <v>13</v>
      </c>
      <c r="C33" s="60"/>
      <c r="D33" s="63" t="s">
        <v>90</v>
      </c>
      <c r="E33" s="60"/>
      <c r="F33" s="60"/>
      <c r="G33" s="60"/>
      <c r="H33" s="60"/>
      <c r="I33" s="60"/>
      <c r="J33" s="60"/>
      <c r="K33" s="60"/>
      <c r="L33" s="60"/>
      <c r="M33" s="60"/>
      <c r="N33" s="63" t="s">
        <v>91</v>
      </c>
      <c r="O33" s="60"/>
      <c r="P33" s="60"/>
      <c r="Q33" s="60"/>
      <c r="R33" s="60"/>
      <c r="S33" s="60"/>
      <c r="T33" s="60"/>
      <c r="U33" s="79"/>
      <c r="V33" s="60"/>
      <c r="W33" s="89">
        <v>3</v>
      </c>
      <c r="X33" s="90"/>
      <c r="Y33" s="63" t="s">
        <v>56</v>
      </c>
      <c r="Z33" s="60"/>
      <c r="AA33" s="22">
        <f>U33*W33</f>
        <v>0</v>
      </c>
    </row>
    <row r="34" spans="2:27" ht="12.95" customHeight="1">
      <c r="B34" s="88" t="s">
        <v>8</v>
      </c>
      <c r="C34" s="60"/>
      <c r="D34" s="88" t="s">
        <v>8</v>
      </c>
      <c r="E34" s="60"/>
      <c r="F34" s="60"/>
      <c r="G34" s="60"/>
      <c r="H34" s="60"/>
      <c r="I34" s="60"/>
      <c r="J34" s="60"/>
      <c r="K34" s="60"/>
      <c r="L34" s="60"/>
      <c r="M34" s="60"/>
      <c r="N34" s="81" t="s">
        <v>199</v>
      </c>
      <c r="O34" s="60"/>
      <c r="P34" s="60"/>
      <c r="Q34" s="60"/>
      <c r="R34" s="60"/>
      <c r="S34" s="60"/>
      <c r="T34" s="60"/>
      <c r="U34" s="88"/>
      <c r="V34" s="60"/>
      <c r="W34" s="88" t="s">
        <v>8</v>
      </c>
      <c r="X34" s="60"/>
      <c r="Y34" s="88" t="s">
        <v>8</v>
      </c>
      <c r="Z34" s="60"/>
      <c r="AA34" s="5" t="s">
        <v>8</v>
      </c>
    </row>
    <row r="35" spans="2:27" ht="12.95" customHeight="1">
      <c r="B35" s="78">
        <v>14</v>
      </c>
      <c r="C35" s="60"/>
      <c r="D35" s="63" t="s">
        <v>92</v>
      </c>
      <c r="E35" s="60"/>
      <c r="F35" s="60"/>
      <c r="G35" s="60"/>
      <c r="H35" s="60"/>
      <c r="I35" s="60"/>
      <c r="J35" s="60"/>
      <c r="K35" s="60"/>
      <c r="L35" s="60"/>
      <c r="M35" s="60"/>
      <c r="N35" s="63" t="s">
        <v>93</v>
      </c>
      <c r="O35" s="60"/>
      <c r="P35" s="60"/>
      <c r="Q35" s="60"/>
      <c r="R35" s="60"/>
      <c r="S35" s="60"/>
      <c r="T35" s="60"/>
      <c r="U35" s="79"/>
      <c r="V35" s="60"/>
      <c r="W35" s="78" t="s">
        <v>94</v>
      </c>
      <c r="X35" s="60"/>
      <c r="Y35" s="63" t="s">
        <v>81</v>
      </c>
      <c r="Z35" s="60"/>
      <c r="AA35" s="22">
        <f>U35*W35</f>
        <v>0</v>
      </c>
    </row>
    <row r="36" spans="2:27" ht="24" customHeight="1">
      <c r="B36" s="88" t="s">
        <v>8</v>
      </c>
      <c r="C36" s="60"/>
      <c r="D36" s="88" t="s">
        <v>8</v>
      </c>
      <c r="E36" s="60"/>
      <c r="F36" s="60"/>
      <c r="G36" s="60"/>
      <c r="H36" s="60"/>
      <c r="I36" s="60"/>
      <c r="J36" s="60"/>
      <c r="K36" s="60"/>
      <c r="L36" s="60"/>
      <c r="M36" s="60"/>
      <c r="N36" s="82" t="s">
        <v>95</v>
      </c>
      <c r="O36" s="60"/>
      <c r="P36" s="60"/>
      <c r="Q36" s="60"/>
      <c r="R36" s="60"/>
      <c r="S36" s="60"/>
      <c r="T36" s="60"/>
      <c r="U36" s="88"/>
      <c r="V36" s="60"/>
      <c r="W36" s="88" t="s">
        <v>8</v>
      </c>
      <c r="X36" s="60"/>
      <c r="Y36" s="88" t="s">
        <v>8</v>
      </c>
      <c r="Z36" s="60"/>
      <c r="AA36" s="5" t="s">
        <v>8</v>
      </c>
    </row>
    <row r="37" spans="2:27" ht="12.95" customHeight="1">
      <c r="B37" s="78">
        <v>15</v>
      </c>
      <c r="C37" s="60"/>
      <c r="D37" s="63" t="s">
        <v>96</v>
      </c>
      <c r="E37" s="60"/>
      <c r="F37" s="60"/>
      <c r="G37" s="60"/>
      <c r="H37" s="60"/>
      <c r="I37" s="60"/>
      <c r="J37" s="60"/>
      <c r="K37" s="60"/>
      <c r="L37" s="60"/>
      <c r="M37" s="60"/>
      <c r="N37" s="63" t="s">
        <v>97</v>
      </c>
      <c r="O37" s="60"/>
      <c r="P37" s="60"/>
      <c r="Q37" s="60"/>
      <c r="R37" s="60"/>
      <c r="S37" s="60"/>
      <c r="T37" s="60"/>
      <c r="U37" s="79"/>
      <c r="V37" s="60"/>
      <c r="W37" s="78" t="s">
        <v>98</v>
      </c>
      <c r="X37" s="60"/>
      <c r="Y37" s="63" t="s">
        <v>81</v>
      </c>
      <c r="Z37" s="60"/>
      <c r="AA37" s="22">
        <f>U37*W37</f>
        <v>0</v>
      </c>
    </row>
    <row r="38" spans="2:27" ht="12.95" customHeight="1">
      <c r="B38" s="88" t="s">
        <v>8</v>
      </c>
      <c r="C38" s="60"/>
      <c r="D38" s="88" t="s">
        <v>8</v>
      </c>
      <c r="E38" s="60"/>
      <c r="F38" s="60"/>
      <c r="G38" s="60"/>
      <c r="H38" s="60"/>
      <c r="I38" s="60"/>
      <c r="J38" s="60"/>
      <c r="K38" s="60"/>
      <c r="L38" s="60"/>
      <c r="M38" s="60"/>
      <c r="N38" s="82" t="s">
        <v>99</v>
      </c>
      <c r="O38" s="60"/>
      <c r="P38" s="60"/>
      <c r="Q38" s="60"/>
      <c r="R38" s="60"/>
      <c r="S38" s="60"/>
      <c r="T38" s="60"/>
      <c r="U38" s="88"/>
      <c r="V38" s="60"/>
      <c r="W38" s="88" t="s">
        <v>8</v>
      </c>
      <c r="X38" s="60"/>
      <c r="Y38" s="88" t="s">
        <v>8</v>
      </c>
      <c r="Z38" s="60"/>
      <c r="AA38" s="5" t="s">
        <v>8</v>
      </c>
    </row>
    <row r="39" spans="2:27" ht="12.95" customHeight="1">
      <c r="B39" s="78">
        <v>16</v>
      </c>
      <c r="C39" s="60"/>
      <c r="D39" s="63" t="s">
        <v>100</v>
      </c>
      <c r="E39" s="60"/>
      <c r="F39" s="60"/>
      <c r="G39" s="60"/>
      <c r="H39" s="60"/>
      <c r="I39" s="60"/>
      <c r="J39" s="60"/>
      <c r="K39" s="60"/>
      <c r="L39" s="60"/>
      <c r="M39" s="60"/>
      <c r="N39" s="63" t="s">
        <v>101</v>
      </c>
      <c r="O39" s="60"/>
      <c r="P39" s="60"/>
      <c r="Q39" s="60"/>
      <c r="R39" s="60"/>
      <c r="S39" s="60"/>
      <c r="T39" s="60"/>
      <c r="U39" s="79"/>
      <c r="V39" s="60"/>
      <c r="W39" s="89">
        <v>66</v>
      </c>
      <c r="X39" s="90"/>
      <c r="Y39" s="63" t="s">
        <v>81</v>
      </c>
      <c r="Z39" s="60"/>
      <c r="AA39" s="22">
        <f>U39*W39</f>
        <v>0</v>
      </c>
    </row>
    <row r="40" spans="2:27" s="7" customFormat="1" ht="12.9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94" t="s">
        <v>181</v>
      </c>
      <c r="V40" s="94"/>
      <c r="W40" s="94"/>
      <c r="X40" s="94"/>
      <c r="Y40" s="94"/>
      <c r="Z40" s="94"/>
      <c r="AA40" s="24">
        <f>SUM(AA17:AB39)</f>
        <v>0</v>
      </c>
    </row>
    <row r="41" ht="12.95" customHeight="1"/>
    <row r="42" spans="2:27" ht="12.95" customHeight="1" thickBo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95" t="s">
        <v>102</v>
      </c>
      <c r="V42" s="95"/>
      <c r="W42" s="95"/>
      <c r="X42" s="95"/>
      <c r="Y42" s="95"/>
      <c r="Z42" s="95"/>
      <c r="AA42" s="28">
        <f>SUM(AA40,AA15)</f>
        <v>0</v>
      </c>
    </row>
    <row r="43" ht="12.95" customHeight="1" thickTop="1"/>
    <row r="44" ht="15" hidden="1"/>
    <row r="45" spans="2:27" ht="17.1" customHeight="1">
      <c r="B45" s="83" t="s">
        <v>103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ht="2.85" customHeight="1"/>
    <row r="47" spans="2:27" ht="12.95" customHeight="1">
      <c r="B47" s="91" t="s">
        <v>47</v>
      </c>
      <c r="C47" s="85"/>
      <c r="D47" s="92" t="s">
        <v>48</v>
      </c>
      <c r="E47" s="85"/>
      <c r="F47" s="85"/>
      <c r="G47" s="85"/>
      <c r="H47" s="85"/>
      <c r="I47" s="85"/>
      <c r="J47" s="85"/>
      <c r="K47" s="85"/>
      <c r="L47" s="85"/>
      <c r="M47" s="85"/>
      <c r="N47" s="92" t="s">
        <v>21</v>
      </c>
      <c r="O47" s="85"/>
      <c r="P47" s="85"/>
      <c r="Q47" s="85"/>
      <c r="R47" s="85"/>
      <c r="S47" s="85"/>
      <c r="T47" s="85"/>
      <c r="U47" s="91" t="s">
        <v>49</v>
      </c>
      <c r="V47" s="85"/>
      <c r="W47" s="91" t="s">
        <v>50</v>
      </c>
      <c r="X47" s="85"/>
      <c r="Y47" s="92" t="s">
        <v>51</v>
      </c>
      <c r="Z47" s="85"/>
      <c r="AA47" s="17" t="s">
        <v>52</v>
      </c>
    </row>
    <row r="48" spans="2:27" ht="12.95" customHeight="1">
      <c r="B48" s="78">
        <v>1</v>
      </c>
      <c r="C48" s="60"/>
      <c r="D48" s="63" t="s">
        <v>104</v>
      </c>
      <c r="E48" s="60"/>
      <c r="F48" s="60"/>
      <c r="G48" s="60"/>
      <c r="H48" s="60"/>
      <c r="I48" s="60"/>
      <c r="J48" s="60"/>
      <c r="K48" s="60"/>
      <c r="L48" s="60"/>
      <c r="M48" s="60"/>
      <c r="N48" s="63" t="s">
        <v>105</v>
      </c>
      <c r="O48" s="60"/>
      <c r="P48" s="60"/>
      <c r="Q48" s="60"/>
      <c r="R48" s="60"/>
      <c r="S48" s="60"/>
      <c r="T48" s="60"/>
      <c r="U48" s="79"/>
      <c r="V48" s="60"/>
      <c r="W48" s="78">
        <v>0.19</v>
      </c>
      <c r="X48" s="60"/>
      <c r="Y48" s="63" t="s">
        <v>106</v>
      </c>
      <c r="Z48" s="60"/>
      <c r="AA48" s="22">
        <f>U48*W48</f>
        <v>0</v>
      </c>
    </row>
    <row r="49" spans="2:27" ht="12.95" customHeight="1">
      <c r="B49" s="88" t="s">
        <v>8</v>
      </c>
      <c r="C49" s="60"/>
      <c r="D49" s="88" t="s">
        <v>8</v>
      </c>
      <c r="E49" s="60"/>
      <c r="F49" s="60"/>
      <c r="G49" s="60"/>
      <c r="H49" s="60"/>
      <c r="I49" s="60"/>
      <c r="J49" s="60"/>
      <c r="K49" s="60"/>
      <c r="L49" s="60"/>
      <c r="M49" s="60"/>
      <c r="N49" s="81" t="s">
        <v>200</v>
      </c>
      <c r="O49" s="60"/>
      <c r="P49" s="60"/>
      <c r="Q49" s="60"/>
      <c r="R49" s="60"/>
      <c r="S49" s="60"/>
      <c r="T49" s="60"/>
      <c r="U49" s="88"/>
      <c r="V49" s="60"/>
      <c r="W49" s="88" t="s">
        <v>8</v>
      </c>
      <c r="X49" s="60"/>
      <c r="Y49" s="88" t="s">
        <v>8</v>
      </c>
      <c r="Z49" s="60"/>
      <c r="AA49" s="5" t="s">
        <v>8</v>
      </c>
    </row>
    <row r="50" spans="2:27" ht="12.95" customHeight="1">
      <c r="B50" s="78">
        <v>2</v>
      </c>
      <c r="C50" s="60"/>
      <c r="D50" s="63" t="s">
        <v>107</v>
      </c>
      <c r="E50" s="60"/>
      <c r="F50" s="60"/>
      <c r="G50" s="60"/>
      <c r="H50" s="60"/>
      <c r="I50" s="60"/>
      <c r="J50" s="60"/>
      <c r="K50" s="60"/>
      <c r="L50" s="60"/>
      <c r="M50" s="60"/>
      <c r="N50" s="63" t="s">
        <v>108</v>
      </c>
      <c r="O50" s="60"/>
      <c r="P50" s="60"/>
      <c r="Q50" s="60"/>
      <c r="R50" s="60"/>
      <c r="S50" s="60"/>
      <c r="T50" s="60"/>
      <c r="U50" s="79"/>
      <c r="V50" s="60"/>
      <c r="W50" s="78" t="s">
        <v>109</v>
      </c>
      <c r="X50" s="60"/>
      <c r="Y50" s="63" t="s">
        <v>110</v>
      </c>
      <c r="Z50" s="60"/>
      <c r="AA50" s="22">
        <f>U50*W50</f>
        <v>0</v>
      </c>
    </row>
    <row r="51" spans="2:27" ht="12.95" customHeight="1">
      <c r="B51" s="88" t="s">
        <v>8</v>
      </c>
      <c r="C51" s="60"/>
      <c r="D51" s="88" t="s">
        <v>8</v>
      </c>
      <c r="E51" s="60"/>
      <c r="F51" s="60"/>
      <c r="G51" s="60"/>
      <c r="H51" s="60"/>
      <c r="I51" s="60"/>
      <c r="J51" s="60"/>
      <c r="K51" s="60"/>
      <c r="L51" s="60"/>
      <c r="M51" s="60"/>
      <c r="N51" s="82" t="s">
        <v>111</v>
      </c>
      <c r="O51" s="60"/>
      <c r="P51" s="60"/>
      <c r="Q51" s="60"/>
      <c r="R51" s="60"/>
      <c r="S51" s="60"/>
      <c r="T51" s="60"/>
      <c r="U51" s="88"/>
      <c r="V51" s="60"/>
      <c r="W51" s="88" t="s">
        <v>8</v>
      </c>
      <c r="X51" s="60"/>
      <c r="Y51" s="88" t="s">
        <v>8</v>
      </c>
      <c r="Z51" s="60"/>
      <c r="AA51" s="5" t="s">
        <v>8</v>
      </c>
    </row>
    <row r="52" spans="2:27" ht="12.95" customHeight="1">
      <c r="B52" s="78">
        <v>3</v>
      </c>
      <c r="C52" s="60"/>
      <c r="D52" s="63" t="s">
        <v>112</v>
      </c>
      <c r="E52" s="60"/>
      <c r="F52" s="60"/>
      <c r="G52" s="60"/>
      <c r="H52" s="60"/>
      <c r="I52" s="60"/>
      <c r="J52" s="60"/>
      <c r="K52" s="60"/>
      <c r="L52" s="60"/>
      <c r="M52" s="60"/>
      <c r="N52" s="63" t="s">
        <v>113</v>
      </c>
      <c r="O52" s="60"/>
      <c r="P52" s="60"/>
      <c r="Q52" s="60"/>
      <c r="R52" s="60"/>
      <c r="S52" s="60"/>
      <c r="T52" s="60"/>
      <c r="U52" s="79"/>
      <c r="V52" s="60"/>
      <c r="W52" s="78" t="s">
        <v>114</v>
      </c>
      <c r="X52" s="60"/>
      <c r="Y52" s="63" t="s">
        <v>81</v>
      </c>
      <c r="Z52" s="60"/>
      <c r="AA52" s="22">
        <f>U52*W52</f>
        <v>0</v>
      </c>
    </row>
    <row r="53" spans="2:27" ht="12.95" customHeight="1">
      <c r="B53" s="88" t="s">
        <v>8</v>
      </c>
      <c r="C53" s="60"/>
      <c r="D53" s="88" t="s">
        <v>8</v>
      </c>
      <c r="E53" s="60"/>
      <c r="F53" s="60"/>
      <c r="G53" s="60"/>
      <c r="H53" s="60"/>
      <c r="I53" s="60"/>
      <c r="J53" s="60"/>
      <c r="K53" s="60"/>
      <c r="L53" s="60"/>
      <c r="M53" s="60"/>
      <c r="N53" s="82" t="s">
        <v>115</v>
      </c>
      <c r="O53" s="60"/>
      <c r="P53" s="60"/>
      <c r="Q53" s="60"/>
      <c r="R53" s="60"/>
      <c r="S53" s="60"/>
      <c r="T53" s="60"/>
      <c r="U53" s="88"/>
      <c r="V53" s="60"/>
      <c r="W53" s="88" t="s">
        <v>8</v>
      </c>
      <c r="X53" s="60"/>
      <c r="Y53" s="88" t="s">
        <v>8</v>
      </c>
      <c r="Z53" s="60"/>
      <c r="AA53" s="5" t="s">
        <v>8</v>
      </c>
    </row>
    <row r="54" spans="2:27" ht="12.95" customHeight="1">
      <c r="B54" s="78">
        <v>4</v>
      </c>
      <c r="C54" s="60"/>
      <c r="D54" s="63" t="s">
        <v>116</v>
      </c>
      <c r="E54" s="60"/>
      <c r="F54" s="60"/>
      <c r="G54" s="60"/>
      <c r="H54" s="60"/>
      <c r="I54" s="60"/>
      <c r="J54" s="60"/>
      <c r="K54" s="60"/>
      <c r="L54" s="60"/>
      <c r="M54" s="60"/>
      <c r="N54" s="63" t="s">
        <v>117</v>
      </c>
      <c r="O54" s="60"/>
      <c r="P54" s="60"/>
      <c r="Q54" s="60"/>
      <c r="R54" s="60"/>
      <c r="S54" s="60"/>
      <c r="T54" s="60"/>
      <c r="U54" s="79"/>
      <c r="V54" s="60"/>
      <c r="W54" s="89">
        <v>110</v>
      </c>
      <c r="X54" s="90"/>
      <c r="Y54" s="63" t="s">
        <v>81</v>
      </c>
      <c r="Z54" s="60"/>
      <c r="AA54" s="22">
        <f>U54*W54</f>
        <v>0</v>
      </c>
    </row>
    <row r="55" spans="2:27" ht="12.95" customHeight="1">
      <c r="B55" s="88" t="s">
        <v>8</v>
      </c>
      <c r="C55" s="60"/>
      <c r="D55" s="88" t="s">
        <v>8</v>
      </c>
      <c r="E55" s="60"/>
      <c r="F55" s="60"/>
      <c r="G55" s="60"/>
      <c r="H55" s="60"/>
      <c r="I55" s="60"/>
      <c r="J55" s="60"/>
      <c r="K55" s="60"/>
      <c r="L55" s="60"/>
      <c r="M55" s="60"/>
      <c r="N55" s="81" t="s">
        <v>201</v>
      </c>
      <c r="O55" s="60"/>
      <c r="P55" s="60"/>
      <c r="Q55" s="60"/>
      <c r="R55" s="60"/>
      <c r="S55" s="60"/>
      <c r="T55" s="60"/>
      <c r="U55" s="88"/>
      <c r="V55" s="60"/>
      <c r="W55" s="88" t="s">
        <v>8</v>
      </c>
      <c r="X55" s="60"/>
      <c r="Y55" s="88" t="s">
        <v>8</v>
      </c>
      <c r="Z55" s="60"/>
      <c r="AA55" s="5" t="s">
        <v>8</v>
      </c>
    </row>
    <row r="56" spans="2:27" ht="12.95" customHeight="1">
      <c r="B56" s="78">
        <v>5</v>
      </c>
      <c r="C56" s="60"/>
      <c r="D56" s="63" t="s">
        <v>118</v>
      </c>
      <c r="E56" s="60"/>
      <c r="F56" s="60"/>
      <c r="G56" s="60"/>
      <c r="H56" s="60"/>
      <c r="I56" s="60"/>
      <c r="J56" s="60"/>
      <c r="K56" s="60"/>
      <c r="L56" s="60"/>
      <c r="M56" s="60"/>
      <c r="N56" s="63" t="s">
        <v>119</v>
      </c>
      <c r="O56" s="60"/>
      <c r="P56" s="60"/>
      <c r="Q56" s="60"/>
      <c r="R56" s="60"/>
      <c r="S56" s="60"/>
      <c r="T56" s="60"/>
      <c r="U56" s="79"/>
      <c r="V56" s="60"/>
      <c r="W56" s="89">
        <v>220</v>
      </c>
      <c r="X56" s="90"/>
      <c r="Y56" s="63" t="s">
        <v>81</v>
      </c>
      <c r="Z56" s="60"/>
      <c r="AA56" s="22">
        <f>U56*W56</f>
        <v>0</v>
      </c>
    </row>
    <row r="57" spans="2:27" ht="12.95" customHeight="1">
      <c r="B57" s="88" t="s">
        <v>8</v>
      </c>
      <c r="C57" s="60"/>
      <c r="D57" s="88" t="s">
        <v>8</v>
      </c>
      <c r="E57" s="60"/>
      <c r="F57" s="60"/>
      <c r="G57" s="60"/>
      <c r="H57" s="60"/>
      <c r="I57" s="60"/>
      <c r="J57" s="60"/>
      <c r="K57" s="60"/>
      <c r="L57" s="60"/>
      <c r="M57" s="60"/>
      <c r="N57" s="81" t="s">
        <v>202</v>
      </c>
      <c r="O57" s="60"/>
      <c r="P57" s="60"/>
      <c r="Q57" s="60"/>
      <c r="R57" s="60"/>
      <c r="S57" s="60"/>
      <c r="T57" s="60"/>
      <c r="U57" s="88"/>
      <c r="V57" s="60"/>
      <c r="W57" s="88" t="s">
        <v>8</v>
      </c>
      <c r="X57" s="60"/>
      <c r="Y57" s="88" t="s">
        <v>8</v>
      </c>
      <c r="Z57" s="60"/>
      <c r="AA57" s="5" t="s">
        <v>8</v>
      </c>
    </row>
    <row r="58" spans="2:27" ht="12.95" customHeight="1">
      <c r="B58" s="78">
        <v>6</v>
      </c>
      <c r="C58" s="60"/>
      <c r="D58" s="63" t="s">
        <v>120</v>
      </c>
      <c r="E58" s="60"/>
      <c r="F58" s="60"/>
      <c r="G58" s="60"/>
      <c r="H58" s="60"/>
      <c r="I58" s="60"/>
      <c r="J58" s="60"/>
      <c r="K58" s="60"/>
      <c r="L58" s="60"/>
      <c r="M58" s="60"/>
      <c r="N58" s="63" t="s">
        <v>121</v>
      </c>
      <c r="O58" s="60"/>
      <c r="P58" s="60"/>
      <c r="Q58" s="60"/>
      <c r="R58" s="60"/>
      <c r="S58" s="60"/>
      <c r="T58" s="60"/>
      <c r="U58" s="79"/>
      <c r="V58" s="60"/>
      <c r="W58" s="89">
        <v>355</v>
      </c>
      <c r="X58" s="90"/>
      <c r="Y58" s="63" t="s">
        <v>81</v>
      </c>
      <c r="Z58" s="60"/>
      <c r="AA58" s="22">
        <f>U58*W58</f>
        <v>0</v>
      </c>
    </row>
    <row r="59" spans="2:27" ht="24" customHeight="1">
      <c r="B59" s="88" t="s">
        <v>8</v>
      </c>
      <c r="C59" s="60"/>
      <c r="D59" s="88" t="s">
        <v>8</v>
      </c>
      <c r="E59" s="60"/>
      <c r="F59" s="60"/>
      <c r="G59" s="60"/>
      <c r="H59" s="60"/>
      <c r="I59" s="60"/>
      <c r="J59" s="60"/>
      <c r="K59" s="60"/>
      <c r="L59" s="60"/>
      <c r="M59" s="60"/>
      <c r="N59" s="81" t="s">
        <v>203</v>
      </c>
      <c r="O59" s="60"/>
      <c r="P59" s="60"/>
      <c r="Q59" s="60"/>
      <c r="R59" s="60"/>
      <c r="S59" s="60"/>
      <c r="T59" s="60"/>
      <c r="U59" s="88"/>
      <c r="V59" s="60"/>
      <c r="W59" s="88" t="s">
        <v>8</v>
      </c>
      <c r="X59" s="60"/>
      <c r="Y59" s="88" t="s">
        <v>8</v>
      </c>
      <c r="Z59" s="60"/>
      <c r="AA59" s="5" t="s">
        <v>8</v>
      </c>
    </row>
    <row r="60" spans="2:27" ht="12.95" customHeight="1">
      <c r="B60" s="78">
        <v>7</v>
      </c>
      <c r="C60" s="60"/>
      <c r="D60" s="63" t="s">
        <v>122</v>
      </c>
      <c r="E60" s="60"/>
      <c r="F60" s="60"/>
      <c r="G60" s="60"/>
      <c r="H60" s="60"/>
      <c r="I60" s="60"/>
      <c r="J60" s="60"/>
      <c r="K60" s="60"/>
      <c r="L60" s="60"/>
      <c r="M60" s="60"/>
      <c r="N60" s="63" t="s">
        <v>123</v>
      </c>
      <c r="O60" s="60"/>
      <c r="P60" s="60"/>
      <c r="Q60" s="60"/>
      <c r="R60" s="60"/>
      <c r="S60" s="60"/>
      <c r="T60" s="60"/>
      <c r="U60" s="79"/>
      <c r="V60" s="60"/>
      <c r="W60" s="78" t="s">
        <v>114</v>
      </c>
      <c r="X60" s="60"/>
      <c r="Y60" s="63" t="s">
        <v>81</v>
      </c>
      <c r="Z60" s="60"/>
      <c r="AA60" s="22">
        <f>U60*W60</f>
        <v>0</v>
      </c>
    </row>
    <row r="61" spans="2:27" ht="12.95" customHeight="1">
      <c r="B61" s="88" t="s">
        <v>8</v>
      </c>
      <c r="C61" s="60"/>
      <c r="D61" s="88" t="s">
        <v>8</v>
      </c>
      <c r="E61" s="60"/>
      <c r="F61" s="60"/>
      <c r="G61" s="60"/>
      <c r="H61" s="60"/>
      <c r="I61" s="60"/>
      <c r="J61" s="60"/>
      <c r="K61" s="60"/>
      <c r="L61" s="60"/>
      <c r="M61" s="60"/>
      <c r="N61" s="82" t="s">
        <v>115</v>
      </c>
      <c r="O61" s="60"/>
      <c r="P61" s="60"/>
      <c r="Q61" s="60"/>
      <c r="R61" s="60"/>
      <c r="S61" s="60"/>
      <c r="T61" s="60"/>
      <c r="U61" s="88"/>
      <c r="V61" s="60"/>
      <c r="W61" s="88" t="s">
        <v>8</v>
      </c>
      <c r="X61" s="60"/>
      <c r="Y61" s="88" t="s">
        <v>8</v>
      </c>
      <c r="Z61" s="60"/>
      <c r="AA61" s="5" t="s">
        <v>8</v>
      </c>
    </row>
    <row r="62" spans="2:27" ht="12.95" customHeight="1">
      <c r="B62" s="78">
        <v>8</v>
      </c>
      <c r="C62" s="60"/>
      <c r="D62" s="63" t="s">
        <v>124</v>
      </c>
      <c r="E62" s="60"/>
      <c r="F62" s="60"/>
      <c r="G62" s="60"/>
      <c r="H62" s="60"/>
      <c r="I62" s="60"/>
      <c r="J62" s="60"/>
      <c r="K62" s="60"/>
      <c r="L62" s="60"/>
      <c r="M62" s="60"/>
      <c r="N62" s="63" t="s">
        <v>125</v>
      </c>
      <c r="O62" s="60"/>
      <c r="P62" s="60"/>
      <c r="Q62" s="60"/>
      <c r="R62" s="60"/>
      <c r="S62" s="60"/>
      <c r="T62" s="60"/>
      <c r="U62" s="79"/>
      <c r="V62" s="60"/>
      <c r="W62" s="89">
        <v>110</v>
      </c>
      <c r="X62" s="90"/>
      <c r="Y62" s="63" t="s">
        <v>81</v>
      </c>
      <c r="Z62" s="60"/>
      <c r="AA62" s="22">
        <f>U62*W62</f>
        <v>0</v>
      </c>
    </row>
    <row r="63" spans="2:27" ht="12.95" customHeight="1">
      <c r="B63" s="88" t="s">
        <v>8</v>
      </c>
      <c r="C63" s="60"/>
      <c r="D63" s="88" t="s">
        <v>8</v>
      </c>
      <c r="E63" s="60"/>
      <c r="F63" s="60"/>
      <c r="G63" s="60"/>
      <c r="H63" s="60"/>
      <c r="I63" s="60"/>
      <c r="J63" s="60"/>
      <c r="K63" s="60"/>
      <c r="L63" s="60"/>
      <c r="M63" s="60"/>
      <c r="N63" s="81" t="s">
        <v>201</v>
      </c>
      <c r="O63" s="60"/>
      <c r="P63" s="60"/>
      <c r="Q63" s="60"/>
      <c r="R63" s="60"/>
      <c r="S63" s="60"/>
      <c r="T63" s="60"/>
      <c r="U63" s="88" t="s">
        <v>8</v>
      </c>
      <c r="V63" s="60"/>
      <c r="W63" s="88" t="s">
        <v>8</v>
      </c>
      <c r="X63" s="60"/>
      <c r="Y63" s="88" t="s">
        <v>8</v>
      </c>
      <c r="Z63" s="60"/>
      <c r="AA63" s="5" t="s">
        <v>8</v>
      </c>
    </row>
    <row r="64" spans="2:27" s="7" customFormat="1" ht="12.9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87" t="s">
        <v>102</v>
      </c>
      <c r="V64" s="87"/>
      <c r="W64" s="87"/>
      <c r="X64" s="87"/>
      <c r="Y64" s="87"/>
      <c r="Z64" s="87"/>
      <c r="AA64" s="25">
        <f>SUM(AA48:AA63)</f>
        <v>0</v>
      </c>
    </row>
    <row r="65" spans="2:27" s="56" customFormat="1" ht="12.9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57"/>
      <c r="V65" s="57"/>
      <c r="W65" s="57"/>
      <c r="X65" s="57"/>
      <c r="Y65" s="57"/>
      <c r="Z65" s="57"/>
      <c r="AA65" s="58"/>
    </row>
    <row r="66" spans="2:27" s="56" customFormat="1" ht="12.9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7"/>
      <c r="V66" s="57"/>
      <c r="W66" s="57"/>
      <c r="X66" s="57"/>
      <c r="Y66" s="57"/>
      <c r="Z66" s="57"/>
      <c r="AA66" s="58"/>
    </row>
    <row r="67" ht="12.95" customHeight="1"/>
    <row r="68" ht="15" hidden="1"/>
    <row r="69" spans="2:27" ht="17.1" customHeight="1">
      <c r="B69" s="83" t="s">
        <v>126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ht="2.85" customHeight="1"/>
    <row r="71" spans="2:27" ht="12.95" customHeight="1">
      <c r="B71" s="91" t="s">
        <v>47</v>
      </c>
      <c r="C71" s="85"/>
      <c r="D71" s="92" t="s">
        <v>48</v>
      </c>
      <c r="E71" s="85"/>
      <c r="F71" s="85"/>
      <c r="G71" s="85"/>
      <c r="H71" s="85"/>
      <c r="I71" s="85"/>
      <c r="J71" s="85"/>
      <c r="K71" s="85"/>
      <c r="L71" s="85"/>
      <c r="M71" s="85"/>
      <c r="N71" s="92" t="s">
        <v>21</v>
      </c>
      <c r="O71" s="85"/>
      <c r="P71" s="85"/>
      <c r="Q71" s="85"/>
      <c r="R71" s="85"/>
      <c r="S71" s="85"/>
      <c r="T71" s="85"/>
      <c r="U71" s="91" t="s">
        <v>49</v>
      </c>
      <c r="V71" s="85"/>
      <c r="W71" s="91" t="s">
        <v>50</v>
      </c>
      <c r="X71" s="85"/>
      <c r="Y71" s="92" t="s">
        <v>51</v>
      </c>
      <c r="Z71" s="85"/>
      <c r="AA71" s="17" t="s">
        <v>52</v>
      </c>
    </row>
    <row r="72" spans="2:27" ht="12.95" customHeight="1">
      <c r="B72" s="78">
        <v>1</v>
      </c>
      <c r="C72" s="60"/>
      <c r="D72" s="63" t="s">
        <v>127</v>
      </c>
      <c r="E72" s="60"/>
      <c r="F72" s="60"/>
      <c r="G72" s="60"/>
      <c r="H72" s="60"/>
      <c r="I72" s="60"/>
      <c r="J72" s="60"/>
      <c r="K72" s="60"/>
      <c r="L72" s="60"/>
      <c r="M72" s="60"/>
      <c r="N72" s="63" t="s">
        <v>128</v>
      </c>
      <c r="O72" s="60"/>
      <c r="P72" s="60"/>
      <c r="Q72" s="60"/>
      <c r="R72" s="60"/>
      <c r="S72" s="60"/>
      <c r="T72" s="60"/>
      <c r="U72" s="79"/>
      <c r="V72" s="60"/>
      <c r="W72" s="89">
        <v>1</v>
      </c>
      <c r="X72" s="90"/>
      <c r="Y72" s="63" t="s">
        <v>56</v>
      </c>
      <c r="Z72" s="60"/>
      <c r="AA72" s="22">
        <f aca="true" t="shared" si="2" ref="AA72:AA74">U72*W72</f>
        <v>0</v>
      </c>
    </row>
    <row r="73" spans="2:27" ht="12.95" customHeight="1">
      <c r="B73" s="78">
        <v>2</v>
      </c>
      <c r="C73" s="60"/>
      <c r="D73" s="63" t="s">
        <v>129</v>
      </c>
      <c r="E73" s="60"/>
      <c r="F73" s="60"/>
      <c r="G73" s="60"/>
      <c r="H73" s="60"/>
      <c r="I73" s="60"/>
      <c r="J73" s="60"/>
      <c r="K73" s="60"/>
      <c r="L73" s="60"/>
      <c r="M73" s="60"/>
      <c r="N73" s="63" t="s">
        <v>130</v>
      </c>
      <c r="O73" s="60"/>
      <c r="P73" s="60"/>
      <c r="Q73" s="60"/>
      <c r="R73" s="60"/>
      <c r="S73" s="60"/>
      <c r="T73" s="60"/>
      <c r="U73" s="79"/>
      <c r="V73" s="60"/>
      <c r="W73" s="78" t="s">
        <v>55</v>
      </c>
      <c r="X73" s="60"/>
      <c r="Y73" s="63" t="s">
        <v>56</v>
      </c>
      <c r="Z73" s="60"/>
      <c r="AA73" s="22">
        <f t="shared" si="2"/>
        <v>0</v>
      </c>
    </row>
    <row r="74" spans="2:27" ht="12.95" customHeight="1">
      <c r="B74" s="78">
        <v>3</v>
      </c>
      <c r="C74" s="60"/>
      <c r="D74" s="63" t="s">
        <v>131</v>
      </c>
      <c r="E74" s="60"/>
      <c r="F74" s="60"/>
      <c r="G74" s="60"/>
      <c r="H74" s="60"/>
      <c r="I74" s="60"/>
      <c r="J74" s="60"/>
      <c r="K74" s="60"/>
      <c r="L74" s="60"/>
      <c r="M74" s="60"/>
      <c r="N74" s="63" t="s">
        <v>132</v>
      </c>
      <c r="O74" s="60"/>
      <c r="P74" s="60"/>
      <c r="Q74" s="60"/>
      <c r="R74" s="60"/>
      <c r="S74" s="60"/>
      <c r="T74" s="60"/>
      <c r="U74" s="79"/>
      <c r="V74" s="60"/>
      <c r="W74" s="89">
        <v>355</v>
      </c>
      <c r="X74" s="90"/>
      <c r="Y74" s="63" t="s">
        <v>81</v>
      </c>
      <c r="Z74" s="60"/>
      <c r="AA74" s="22">
        <f t="shared" si="2"/>
        <v>0</v>
      </c>
    </row>
    <row r="75" spans="2:27" ht="24" customHeight="1">
      <c r="B75" s="88" t="s">
        <v>8</v>
      </c>
      <c r="C75" s="60"/>
      <c r="D75" s="88" t="s">
        <v>8</v>
      </c>
      <c r="E75" s="60"/>
      <c r="F75" s="60"/>
      <c r="G75" s="60"/>
      <c r="H75" s="60"/>
      <c r="I75" s="60"/>
      <c r="J75" s="60"/>
      <c r="K75" s="60"/>
      <c r="L75" s="60"/>
      <c r="M75" s="60"/>
      <c r="N75" s="81" t="s">
        <v>203</v>
      </c>
      <c r="O75" s="60"/>
      <c r="P75" s="60"/>
      <c r="Q75" s="60"/>
      <c r="R75" s="60"/>
      <c r="S75" s="60"/>
      <c r="T75" s="60"/>
      <c r="U75" s="88"/>
      <c r="V75" s="60"/>
      <c r="W75" s="88" t="s">
        <v>8</v>
      </c>
      <c r="X75" s="60"/>
      <c r="Y75" s="88" t="s">
        <v>8</v>
      </c>
      <c r="Z75" s="60"/>
      <c r="AA75" s="5" t="s">
        <v>8</v>
      </c>
    </row>
    <row r="76" spans="2:27" ht="12.95" customHeight="1">
      <c r="B76" s="78">
        <v>4</v>
      </c>
      <c r="C76" s="60"/>
      <c r="D76" s="63" t="s">
        <v>133</v>
      </c>
      <c r="E76" s="60"/>
      <c r="F76" s="60"/>
      <c r="G76" s="60"/>
      <c r="H76" s="60"/>
      <c r="I76" s="60"/>
      <c r="J76" s="60"/>
      <c r="K76" s="60"/>
      <c r="L76" s="60"/>
      <c r="M76" s="60"/>
      <c r="N76" s="63" t="s">
        <v>134</v>
      </c>
      <c r="O76" s="60"/>
      <c r="P76" s="60"/>
      <c r="Q76" s="60"/>
      <c r="R76" s="60"/>
      <c r="S76" s="60"/>
      <c r="T76" s="60"/>
      <c r="U76" s="79"/>
      <c r="V76" s="60"/>
      <c r="W76" s="78" t="s">
        <v>55</v>
      </c>
      <c r="X76" s="60"/>
      <c r="Y76" s="63" t="s">
        <v>56</v>
      </c>
      <c r="Z76" s="60"/>
      <c r="AA76" s="22">
        <f aca="true" t="shared" si="3" ref="AA76:AA77">U76*W76</f>
        <v>0</v>
      </c>
    </row>
    <row r="77" spans="2:27" ht="12.95" customHeight="1">
      <c r="B77" s="78">
        <v>5</v>
      </c>
      <c r="C77" s="60"/>
      <c r="D77" s="63" t="s">
        <v>135</v>
      </c>
      <c r="E77" s="60"/>
      <c r="F77" s="60"/>
      <c r="G77" s="60"/>
      <c r="H77" s="60"/>
      <c r="I77" s="60"/>
      <c r="J77" s="60"/>
      <c r="K77" s="60"/>
      <c r="L77" s="60"/>
      <c r="M77" s="60"/>
      <c r="N77" s="63" t="s">
        <v>136</v>
      </c>
      <c r="O77" s="60"/>
      <c r="P77" s="60"/>
      <c r="Q77" s="60"/>
      <c r="R77" s="60"/>
      <c r="S77" s="60"/>
      <c r="T77" s="60"/>
      <c r="U77" s="79"/>
      <c r="V77" s="60"/>
      <c r="W77" s="78" t="s">
        <v>77</v>
      </c>
      <c r="X77" s="60"/>
      <c r="Y77" s="63" t="s">
        <v>56</v>
      </c>
      <c r="Z77" s="60"/>
      <c r="AA77" s="22">
        <f t="shared" si="3"/>
        <v>0</v>
      </c>
    </row>
    <row r="78" spans="2:27" ht="12.95" customHeight="1">
      <c r="B78" s="88" t="s">
        <v>8</v>
      </c>
      <c r="C78" s="60"/>
      <c r="D78" s="88" t="s">
        <v>8</v>
      </c>
      <c r="E78" s="60"/>
      <c r="F78" s="60"/>
      <c r="G78" s="60"/>
      <c r="H78" s="60"/>
      <c r="I78" s="60"/>
      <c r="J78" s="60"/>
      <c r="K78" s="60"/>
      <c r="L78" s="60"/>
      <c r="M78" s="60"/>
      <c r="N78" s="82" t="s">
        <v>78</v>
      </c>
      <c r="O78" s="60"/>
      <c r="P78" s="60"/>
      <c r="Q78" s="60"/>
      <c r="R78" s="60"/>
      <c r="S78" s="60"/>
      <c r="T78" s="60"/>
      <c r="U78" s="88"/>
      <c r="V78" s="60"/>
      <c r="W78" s="88" t="s">
        <v>8</v>
      </c>
      <c r="X78" s="60"/>
      <c r="Y78" s="88" t="s">
        <v>8</v>
      </c>
      <c r="Z78" s="60"/>
      <c r="AA78" s="5" t="s">
        <v>8</v>
      </c>
    </row>
    <row r="79" spans="2:27" ht="12.95" customHeight="1">
      <c r="B79" s="78">
        <v>6</v>
      </c>
      <c r="C79" s="60"/>
      <c r="D79" s="63" t="s">
        <v>137</v>
      </c>
      <c r="E79" s="60"/>
      <c r="F79" s="60"/>
      <c r="G79" s="60"/>
      <c r="H79" s="60"/>
      <c r="I79" s="60"/>
      <c r="J79" s="60"/>
      <c r="K79" s="60"/>
      <c r="L79" s="60"/>
      <c r="M79" s="60"/>
      <c r="N79" s="63" t="s">
        <v>138</v>
      </c>
      <c r="O79" s="60"/>
      <c r="P79" s="60"/>
      <c r="Q79" s="60"/>
      <c r="R79" s="60"/>
      <c r="S79" s="60"/>
      <c r="T79" s="60"/>
      <c r="U79" s="79"/>
      <c r="V79" s="60"/>
      <c r="W79" s="78" t="s">
        <v>77</v>
      </c>
      <c r="X79" s="60"/>
      <c r="Y79" s="63" t="s">
        <v>56</v>
      </c>
      <c r="Z79" s="60"/>
      <c r="AA79" s="22">
        <f>U79*W79</f>
        <v>0</v>
      </c>
    </row>
    <row r="80" spans="2:27" ht="12.95" customHeight="1">
      <c r="B80" s="88" t="s">
        <v>8</v>
      </c>
      <c r="C80" s="60"/>
      <c r="D80" s="88" t="s">
        <v>8</v>
      </c>
      <c r="E80" s="60"/>
      <c r="F80" s="60"/>
      <c r="G80" s="60"/>
      <c r="H80" s="60"/>
      <c r="I80" s="60"/>
      <c r="J80" s="60"/>
      <c r="K80" s="60"/>
      <c r="L80" s="60"/>
      <c r="M80" s="60"/>
      <c r="N80" s="82" t="s">
        <v>78</v>
      </c>
      <c r="O80" s="60"/>
      <c r="P80" s="60"/>
      <c r="Q80" s="60"/>
      <c r="R80" s="60"/>
      <c r="S80" s="60"/>
      <c r="T80" s="60"/>
      <c r="U80" s="88"/>
      <c r="V80" s="60"/>
      <c r="W80" s="88" t="s">
        <v>8</v>
      </c>
      <c r="X80" s="60"/>
      <c r="Y80" s="88" t="s">
        <v>8</v>
      </c>
      <c r="Z80" s="60"/>
      <c r="AA80" s="5" t="s">
        <v>8</v>
      </c>
    </row>
    <row r="81" spans="2:27" ht="12.95" customHeight="1">
      <c r="B81" s="78">
        <v>7</v>
      </c>
      <c r="C81" s="60"/>
      <c r="D81" s="63" t="s">
        <v>139</v>
      </c>
      <c r="E81" s="60"/>
      <c r="F81" s="60"/>
      <c r="G81" s="60"/>
      <c r="H81" s="60"/>
      <c r="I81" s="60"/>
      <c r="J81" s="60"/>
      <c r="K81" s="60"/>
      <c r="L81" s="60"/>
      <c r="M81" s="60"/>
      <c r="N81" s="63" t="s">
        <v>140</v>
      </c>
      <c r="O81" s="60"/>
      <c r="P81" s="60"/>
      <c r="Q81" s="60"/>
      <c r="R81" s="60"/>
      <c r="S81" s="60"/>
      <c r="T81" s="60"/>
      <c r="U81" s="79"/>
      <c r="V81" s="60"/>
      <c r="W81" s="78" t="s">
        <v>55</v>
      </c>
      <c r="X81" s="60"/>
      <c r="Y81" s="63" t="s">
        <v>56</v>
      </c>
      <c r="Z81" s="60"/>
      <c r="AA81" s="22">
        <f aca="true" t="shared" si="4" ref="AA81:AA82">U81*W81</f>
        <v>0</v>
      </c>
    </row>
    <row r="82" spans="2:27" ht="12.95" customHeight="1">
      <c r="B82" s="78">
        <v>8</v>
      </c>
      <c r="C82" s="60"/>
      <c r="D82" s="63" t="s">
        <v>141</v>
      </c>
      <c r="E82" s="60"/>
      <c r="F82" s="60"/>
      <c r="G82" s="60"/>
      <c r="H82" s="60"/>
      <c r="I82" s="60"/>
      <c r="J82" s="60"/>
      <c r="K82" s="60"/>
      <c r="L82" s="60"/>
      <c r="M82" s="60"/>
      <c r="N82" s="63" t="s">
        <v>142</v>
      </c>
      <c r="O82" s="60"/>
      <c r="P82" s="60"/>
      <c r="Q82" s="60"/>
      <c r="R82" s="60"/>
      <c r="S82" s="60"/>
      <c r="T82" s="60"/>
      <c r="U82" s="79"/>
      <c r="V82" s="60"/>
      <c r="W82" s="78" t="s">
        <v>55</v>
      </c>
      <c r="X82" s="60"/>
      <c r="Y82" s="63" t="s">
        <v>56</v>
      </c>
      <c r="Z82" s="60"/>
      <c r="AA82" s="22">
        <f t="shared" si="4"/>
        <v>0</v>
      </c>
    </row>
    <row r="83" spans="2:27" s="7" customFormat="1" ht="12.9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87" t="s">
        <v>45</v>
      </c>
      <c r="V83" s="87"/>
      <c r="W83" s="87"/>
      <c r="X83" s="87"/>
      <c r="Y83" s="87"/>
      <c r="Z83" s="87"/>
      <c r="AA83" s="25">
        <f>SUM(AA72:AA82)</f>
        <v>0</v>
      </c>
    </row>
    <row r="84" ht="12.95" customHeight="1"/>
    <row r="85" ht="12.95" customHeight="1"/>
    <row r="86" ht="15" hidden="1"/>
    <row r="87" spans="2:27" ht="17.1" customHeight="1">
      <c r="B87" s="83" t="s">
        <v>143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ht="2.85" customHeight="1"/>
    <row r="89" spans="2:27" ht="12.95" customHeight="1">
      <c r="B89" s="84" t="s">
        <v>47</v>
      </c>
      <c r="C89" s="85"/>
      <c r="D89" s="86" t="s">
        <v>48</v>
      </c>
      <c r="E89" s="85"/>
      <c r="F89" s="85"/>
      <c r="G89" s="85"/>
      <c r="H89" s="85"/>
      <c r="I89" s="85"/>
      <c r="J89" s="85"/>
      <c r="K89" s="85"/>
      <c r="L89" s="85"/>
      <c r="M89" s="85"/>
      <c r="N89" s="86" t="s">
        <v>21</v>
      </c>
      <c r="O89" s="85"/>
      <c r="P89" s="85"/>
      <c r="Q89" s="85"/>
      <c r="R89" s="85"/>
      <c r="S89" s="85"/>
      <c r="T89" s="85"/>
      <c r="U89" s="84" t="s">
        <v>49</v>
      </c>
      <c r="V89" s="85"/>
      <c r="W89" s="84" t="s">
        <v>50</v>
      </c>
      <c r="X89" s="85"/>
      <c r="Y89" s="86" t="s">
        <v>51</v>
      </c>
      <c r="Z89" s="85"/>
      <c r="AA89" s="18" t="s">
        <v>52</v>
      </c>
    </row>
    <row r="90" spans="2:27" ht="12.95" customHeight="1">
      <c r="B90" s="78">
        <v>1</v>
      </c>
      <c r="C90" s="60"/>
      <c r="D90" s="63" t="s">
        <v>144</v>
      </c>
      <c r="E90" s="60"/>
      <c r="F90" s="60"/>
      <c r="G90" s="60"/>
      <c r="H90" s="60"/>
      <c r="I90" s="60"/>
      <c r="J90" s="60"/>
      <c r="K90" s="60"/>
      <c r="L90" s="60"/>
      <c r="M90" s="60"/>
      <c r="N90" s="63" t="s">
        <v>145</v>
      </c>
      <c r="O90" s="60"/>
      <c r="P90" s="60"/>
      <c r="Q90" s="60"/>
      <c r="R90" s="60"/>
      <c r="S90" s="60"/>
      <c r="T90" s="60"/>
      <c r="U90" s="79"/>
      <c r="V90" s="60"/>
      <c r="W90" s="79">
        <v>135</v>
      </c>
      <c r="X90" s="60"/>
      <c r="Y90" s="63" t="s">
        <v>81</v>
      </c>
      <c r="Z90" s="60"/>
      <c r="AA90" s="22">
        <f aca="true" t="shared" si="5" ref="AA90">U90*W90</f>
        <v>0</v>
      </c>
    </row>
    <row r="91" spans="2:27" ht="12.95" customHeight="1">
      <c r="B91" s="63" t="s">
        <v>8</v>
      </c>
      <c r="C91" s="60"/>
      <c r="D91" s="63" t="s">
        <v>8</v>
      </c>
      <c r="E91" s="60"/>
      <c r="F91" s="60"/>
      <c r="G91" s="60"/>
      <c r="H91" s="60"/>
      <c r="I91" s="60"/>
      <c r="J91" s="60"/>
      <c r="K91" s="60"/>
      <c r="L91" s="60"/>
      <c r="M91" s="60"/>
      <c r="N91" s="81" t="s">
        <v>198</v>
      </c>
      <c r="O91" s="60"/>
      <c r="P91" s="60"/>
      <c r="Q91" s="60"/>
      <c r="R91" s="60"/>
      <c r="S91" s="60"/>
      <c r="T91" s="60"/>
      <c r="U91" s="63"/>
      <c r="V91" s="60"/>
      <c r="W91" s="63" t="s">
        <v>8</v>
      </c>
      <c r="X91" s="60"/>
      <c r="Y91" s="63" t="s">
        <v>8</v>
      </c>
      <c r="Z91" s="60"/>
      <c r="AA91" s="2" t="s">
        <v>8</v>
      </c>
    </row>
    <row r="92" spans="2:27" ht="12.95" customHeight="1">
      <c r="B92" s="78">
        <v>2</v>
      </c>
      <c r="C92" s="60"/>
      <c r="D92" s="63" t="s">
        <v>146</v>
      </c>
      <c r="E92" s="60"/>
      <c r="F92" s="60"/>
      <c r="G92" s="60"/>
      <c r="H92" s="60"/>
      <c r="I92" s="60"/>
      <c r="J92" s="60"/>
      <c r="K92" s="60"/>
      <c r="L92" s="60"/>
      <c r="M92" s="60"/>
      <c r="N92" s="63" t="s">
        <v>147</v>
      </c>
      <c r="O92" s="60"/>
      <c r="P92" s="60"/>
      <c r="Q92" s="60"/>
      <c r="R92" s="60"/>
      <c r="S92" s="60"/>
      <c r="T92" s="60"/>
      <c r="U92" s="79"/>
      <c r="V92" s="60"/>
      <c r="W92" s="79">
        <v>49</v>
      </c>
      <c r="X92" s="60"/>
      <c r="Y92" s="63" t="s">
        <v>81</v>
      </c>
      <c r="Z92" s="60"/>
      <c r="AA92" s="22">
        <f aca="true" t="shared" si="6" ref="AA92">U92*W92</f>
        <v>0</v>
      </c>
    </row>
    <row r="93" spans="2:27" ht="12.95" customHeight="1">
      <c r="B93" s="63" t="s">
        <v>8</v>
      </c>
      <c r="C93" s="60"/>
      <c r="D93" s="63" t="s">
        <v>8</v>
      </c>
      <c r="E93" s="60"/>
      <c r="F93" s="60"/>
      <c r="G93" s="60"/>
      <c r="H93" s="60"/>
      <c r="I93" s="60"/>
      <c r="J93" s="60"/>
      <c r="K93" s="60"/>
      <c r="L93" s="60"/>
      <c r="M93" s="60"/>
      <c r="N93" s="82" t="s">
        <v>85</v>
      </c>
      <c r="O93" s="60"/>
      <c r="P93" s="60"/>
      <c r="Q93" s="60"/>
      <c r="R93" s="60"/>
      <c r="S93" s="60"/>
      <c r="T93" s="60"/>
      <c r="U93" s="63"/>
      <c r="V93" s="60"/>
      <c r="W93" s="63" t="s">
        <v>8</v>
      </c>
      <c r="X93" s="60"/>
      <c r="Y93" s="63" t="s">
        <v>8</v>
      </c>
      <c r="Z93" s="60"/>
      <c r="AA93" s="2" t="s">
        <v>8</v>
      </c>
    </row>
    <row r="94" spans="2:27" ht="12.95" customHeight="1">
      <c r="B94" s="78">
        <v>3</v>
      </c>
      <c r="C94" s="60"/>
      <c r="D94" s="63" t="s">
        <v>148</v>
      </c>
      <c r="E94" s="60"/>
      <c r="F94" s="60"/>
      <c r="G94" s="60"/>
      <c r="H94" s="60"/>
      <c r="I94" s="60"/>
      <c r="J94" s="60"/>
      <c r="K94" s="60"/>
      <c r="L94" s="60"/>
      <c r="M94" s="60"/>
      <c r="N94" s="63" t="s">
        <v>149</v>
      </c>
      <c r="O94" s="60"/>
      <c r="P94" s="60"/>
      <c r="Q94" s="60"/>
      <c r="R94" s="60"/>
      <c r="S94" s="60"/>
      <c r="T94" s="60"/>
      <c r="U94" s="79"/>
      <c r="V94" s="60"/>
      <c r="W94" s="79">
        <v>1</v>
      </c>
      <c r="X94" s="60"/>
      <c r="Y94" s="63" t="s">
        <v>56</v>
      </c>
      <c r="Z94" s="60"/>
      <c r="AA94" s="22">
        <f aca="true" t="shared" si="7" ref="AA94:AA96">U94*W94</f>
        <v>0</v>
      </c>
    </row>
    <row r="95" spans="2:27" ht="12.95" customHeight="1">
      <c r="B95" s="78">
        <v>4</v>
      </c>
      <c r="C95" s="60"/>
      <c r="D95" s="63" t="s">
        <v>148</v>
      </c>
      <c r="E95" s="60"/>
      <c r="F95" s="60"/>
      <c r="G95" s="60"/>
      <c r="H95" s="60"/>
      <c r="I95" s="60"/>
      <c r="J95" s="60"/>
      <c r="K95" s="60"/>
      <c r="L95" s="60"/>
      <c r="M95" s="60"/>
      <c r="N95" s="63" t="s">
        <v>150</v>
      </c>
      <c r="O95" s="60"/>
      <c r="P95" s="60"/>
      <c r="Q95" s="60"/>
      <c r="R95" s="60"/>
      <c r="S95" s="60"/>
      <c r="T95" s="60"/>
      <c r="U95" s="79"/>
      <c r="V95" s="60"/>
      <c r="W95" s="79">
        <v>2</v>
      </c>
      <c r="X95" s="60"/>
      <c r="Y95" s="63" t="s">
        <v>56</v>
      </c>
      <c r="Z95" s="60"/>
      <c r="AA95" s="22">
        <f t="shared" si="7"/>
        <v>0</v>
      </c>
    </row>
    <row r="96" spans="2:27" ht="12.95" customHeight="1">
      <c r="B96" s="78">
        <v>5</v>
      </c>
      <c r="C96" s="60"/>
      <c r="D96" s="63" t="s">
        <v>151</v>
      </c>
      <c r="E96" s="60"/>
      <c r="F96" s="60"/>
      <c r="G96" s="60"/>
      <c r="H96" s="60"/>
      <c r="I96" s="60"/>
      <c r="J96" s="60"/>
      <c r="K96" s="60"/>
      <c r="L96" s="60"/>
      <c r="M96" s="60"/>
      <c r="N96" s="63" t="s">
        <v>152</v>
      </c>
      <c r="O96" s="60"/>
      <c r="P96" s="60"/>
      <c r="Q96" s="60"/>
      <c r="R96" s="60"/>
      <c r="S96" s="60"/>
      <c r="T96" s="60"/>
      <c r="U96" s="79"/>
      <c r="V96" s="60"/>
      <c r="W96" s="79">
        <v>25</v>
      </c>
      <c r="X96" s="60"/>
      <c r="Y96" s="63" t="s">
        <v>56</v>
      </c>
      <c r="Z96" s="60"/>
      <c r="AA96" s="22">
        <f t="shared" si="7"/>
        <v>0</v>
      </c>
    </row>
    <row r="97" spans="2:27" ht="12.95" customHeight="1">
      <c r="B97" s="63" t="s">
        <v>8</v>
      </c>
      <c r="C97" s="60"/>
      <c r="D97" s="63" t="s">
        <v>8</v>
      </c>
      <c r="E97" s="60"/>
      <c r="F97" s="60"/>
      <c r="G97" s="60"/>
      <c r="H97" s="60"/>
      <c r="I97" s="60"/>
      <c r="J97" s="60"/>
      <c r="K97" s="60"/>
      <c r="L97" s="60"/>
      <c r="M97" s="60"/>
      <c r="N97" s="82" t="s">
        <v>89</v>
      </c>
      <c r="O97" s="60"/>
      <c r="P97" s="60"/>
      <c r="Q97" s="60"/>
      <c r="R97" s="60"/>
      <c r="S97" s="60"/>
      <c r="T97" s="60"/>
      <c r="U97" s="63"/>
      <c r="V97" s="60"/>
      <c r="W97" s="63" t="s">
        <v>8</v>
      </c>
      <c r="X97" s="60"/>
      <c r="Y97" s="63" t="s">
        <v>8</v>
      </c>
      <c r="Z97" s="60"/>
      <c r="AA97" s="2" t="s">
        <v>8</v>
      </c>
    </row>
    <row r="98" spans="2:27" ht="12.95" customHeight="1">
      <c r="B98" s="78">
        <v>6</v>
      </c>
      <c r="C98" s="60"/>
      <c r="D98" s="63" t="s">
        <v>153</v>
      </c>
      <c r="E98" s="60"/>
      <c r="F98" s="60"/>
      <c r="G98" s="60"/>
      <c r="H98" s="60"/>
      <c r="I98" s="60"/>
      <c r="J98" s="60"/>
      <c r="K98" s="60"/>
      <c r="L98" s="60"/>
      <c r="M98" s="60"/>
      <c r="N98" s="63" t="s">
        <v>154</v>
      </c>
      <c r="O98" s="60"/>
      <c r="P98" s="60"/>
      <c r="Q98" s="60"/>
      <c r="R98" s="60"/>
      <c r="S98" s="60"/>
      <c r="T98" s="60"/>
      <c r="U98" s="79"/>
      <c r="V98" s="60"/>
      <c r="W98" s="79">
        <v>300</v>
      </c>
      <c r="X98" s="60"/>
      <c r="Y98" s="63" t="s">
        <v>81</v>
      </c>
      <c r="Z98" s="60"/>
      <c r="AA98" s="22">
        <f aca="true" t="shared" si="8" ref="AA98">U98*W98</f>
        <v>0</v>
      </c>
    </row>
    <row r="99" spans="2:27" ht="24" customHeight="1">
      <c r="B99" s="63" t="s">
        <v>8</v>
      </c>
      <c r="C99" s="60"/>
      <c r="D99" s="63" t="s">
        <v>8</v>
      </c>
      <c r="E99" s="60"/>
      <c r="F99" s="60"/>
      <c r="G99" s="60"/>
      <c r="H99" s="60"/>
      <c r="I99" s="60"/>
      <c r="J99" s="60"/>
      <c r="K99" s="60"/>
      <c r="L99" s="60"/>
      <c r="M99" s="60"/>
      <c r="N99" s="82" t="s">
        <v>95</v>
      </c>
      <c r="O99" s="60"/>
      <c r="P99" s="60"/>
      <c r="Q99" s="60"/>
      <c r="R99" s="60"/>
      <c r="S99" s="60"/>
      <c r="T99" s="60"/>
      <c r="U99" s="63"/>
      <c r="V99" s="60"/>
      <c r="W99" s="63" t="s">
        <v>8</v>
      </c>
      <c r="X99" s="60"/>
      <c r="Y99" s="63" t="s">
        <v>8</v>
      </c>
      <c r="Z99" s="60"/>
      <c r="AA99" s="2" t="s">
        <v>8</v>
      </c>
    </row>
    <row r="100" spans="2:27" ht="12.95" customHeight="1">
      <c r="B100" s="78">
        <v>7</v>
      </c>
      <c r="C100" s="60"/>
      <c r="D100" s="63" t="s">
        <v>155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3" t="s">
        <v>156</v>
      </c>
      <c r="O100" s="60"/>
      <c r="P100" s="60"/>
      <c r="Q100" s="60"/>
      <c r="R100" s="60"/>
      <c r="S100" s="60"/>
      <c r="T100" s="60"/>
      <c r="U100" s="79"/>
      <c r="V100" s="60"/>
      <c r="W100" s="79">
        <v>45</v>
      </c>
      <c r="X100" s="60"/>
      <c r="Y100" s="63" t="s">
        <v>81</v>
      </c>
      <c r="Z100" s="60"/>
      <c r="AA100" s="22">
        <f aca="true" t="shared" si="9" ref="AA100">U100*W100</f>
        <v>0</v>
      </c>
    </row>
    <row r="101" spans="2:27" ht="12.95" customHeight="1">
      <c r="B101" s="63" t="s">
        <v>8</v>
      </c>
      <c r="C101" s="60"/>
      <c r="D101" s="63" t="s">
        <v>8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82" t="s">
        <v>99</v>
      </c>
      <c r="O101" s="60"/>
      <c r="P101" s="60"/>
      <c r="Q101" s="60"/>
      <c r="R101" s="60"/>
      <c r="S101" s="60"/>
      <c r="T101" s="60"/>
      <c r="U101" s="63"/>
      <c r="V101" s="60"/>
      <c r="W101" s="63" t="s">
        <v>8</v>
      </c>
      <c r="X101" s="60"/>
      <c r="Y101" s="63" t="s">
        <v>8</v>
      </c>
      <c r="Z101" s="60"/>
      <c r="AA101" s="2" t="s">
        <v>8</v>
      </c>
    </row>
    <row r="102" spans="2:27" ht="12.95" customHeight="1">
      <c r="B102" s="78">
        <v>8</v>
      </c>
      <c r="C102" s="60"/>
      <c r="D102" s="63" t="s">
        <v>157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3" t="s">
        <v>158</v>
      </c>
      <c r="O102" s="60"/>
      <c r="P102" s="60"/>
      <c r="Q102" s="60"/>
      <c r="R102" s="60"/>
      <c r="S102" s="60"/>
      <c r="T102" s="60"/>
      <c r="U102" s="79"/>
      <c r="V102" s="60"/>
      <c r="W102" s="79">
        <v>66</v>
      </c>
      <c r="X102" s="60"/>
      <c r="Y102" s="63" t="s">
        <v>81</v>
      </c>
      <c r="Z102" s="60"/>
      <c r="AA102" s="22">
        <f aca="true" t="shared" si="10" ref="AA102:AA105">U102*W102</f>
        <v>0</v>
      </c>
    </row>
    <row r="103" spans="2:27" ht="12.95" customHeight="1">
      <c r="B103" s="78">
        <v>9</v>
      </c>
      <c r="C103" s="60"/>
      <c r="D103" s="63" t="s">
        <v>159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3" t="s">
        <v>160</v>
      </c>
      <c r="O103" s="60"/>
      <c r="P103" s="60"/>
      <c r="Q103" s="60"/>
      <c r="R103" s="60"/>
      <c r="S103" s="60"/>
      <c r="T103" s="60"/>
      <c r="U103" s="79"/>
      <c r="V103" s="60"/>
      <c r="W103" s="79">
        <v>1</v>
      </c>
      <c r="X103" s="60"/>
      <c r="Y103" s="63" t="s">
        <v>56</v>
      </c>
      <c r="Z103" s="60"/>
      <c r="AA103" s="22">
        <f t="shared" si="10"/>
        <v>0</v>
      </c>
    </row>
    <row r="104" spans="2:27" ht="12.95" customHeight="1">
      <c r="B104" s="78">
        <v>10</v>
      </c>
      <c r="C104" s="60"/>
      <c r="D104" s="63" t="s">
        <v>161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3" t="s">
        <v>162</v>
      </c>
      <c r="O104" s="60"/>
      <c r="P104" s="60"/>
      <c r="Q104" s="60"/>
      <c r="R104" s="60"/>
      <c r="S104" s="60"/>
      <c r="T104" s="60"/>
      <c r="U104" s="79"/>
      <c r="V104" s="60"/>
      <c r="W104" s="79">
        <v>1</v>
      </c>
      <c r="X104" s="60"/>
      <c r="Y104" s="63" t="s">
        <v>56</v>
      </c>
      <c r="Z104" s="60"/>
      <c r="AA104" s="22">
        <f t="shared" si="10"/>
        <v>0</v>
      </c>
    </row>
    <row r="105" spans="2:27" ht="24" customHeight="1">
      <c r="B105" s="78">
        <v>11</v>
      </c>
      <c r="C105" s="60"/>
      <c r="D105" s="63" t="s">
        <v>163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3" t="s">
        <v>164</v>
      </c>
      <c r="O105" s="60"/>
      <c r="P105" s="60"/>
      <c r="Q105" s="60"/>
      <c r="R105" s="60"/>
      <c r="S105" s="60"/>
      <c r="T105" s="60"/>
      <c r="U105" s="79"/>
      <c r="V105" s="60"/>
      <c r="W105" s="79">
        <v>14</v>
      </c>
      <c r="X105" s="60"/>
      <c r="Y105" s="63" t="s">
        <v>56</v>
      </c>
      <c r="Z105" s="60"/>
      <c r="AA105" s="22">
        <f t="shared" si="10"/>
        <v>0</v>
      </c>
    </row>
    <row r="106" spans="2:27" ht="12.95" customHeight="1">
      <c r="B106" s="63" t="s">
        <v>8</v>
      </c>
      <c r="C106" s="60"/>
      <c r="D106" s="63" t="s">
        <v>8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82" t="s">
        <v>165</v>
      </c>
      <c r="O106" s="60"/>
      <c r="P106" s="60"/>
      <c r="Q106" s="60"/>
      <c r="R106" s="60"/>
      <c r="S106" s="60"/>
      <c r="T106" s="60"/>
      <c r="U106" s="63"/>
      <c r="V106" s="60"/>
      <c r="W106" s="63" t="s">
        <v>8</v>
      </c>
      <c r="X106" s="60"/>
      <c r="Y106" s="63" t="s">
        <v>8</v>
      </c>
      <c r="Z106" s="60"/>
      <c r="AA106" s="2" t="s">
        <v>8</v>
      </c>
    </row>
    <row r="107" spans="2:27" ht="12.95" customHeight="1">
      <c r="B107" s="78">
        <v>12</v>
      </c>
      <c r="C107" s="60"/>
      <c r="D107" s="63" t="s">
        <v>166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3" t="s">
        <v>167</v>
      </c>
      <c r="O107" s="60"/>
      <c r="P107" s="60"/>
      <c r="Q107" s="60"/>
      <c r="R107" s="60"/>
      <c r="S107" s="60"/>
      <c r="T107" s="60"/>
      <c r="U107" s="79"/>
      <c r="V107" s="60"/>
      <c r="W107" s="79">
        <v>14</v>
      </c>
      <c r="X107" s="60"/>
      <c r="Y107" s="63" t="s">
        <v>56</v>
      </c>
      <c r="Z107" s="60"/>
      <c r="AA107" s="22">
        <f aca="true" t="shared" si="11" ref="AA107">U107*W107</f>
        <v>0</v>
      </c>
    </row>
    <row r="108" spans="2:27" ht="12.95" customHeight="1">
      <c r="B108" s="63" t="s">
        <v>8</v>
      </c>
      <c r="C108" s="60"/>
      <c r="D108" s="63" t="s">
        <v>8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82" t="s">
        <v>165</v>
      </c>
      <c r="O108" s="60"/>
      <c r="P108" s="60"/>
      <c r="Q108" s="60"/>
      <c r="R108" s="60"/>
      <c r="S108" s="60"/>
      <c r="T108" s="60"/>
      <c r="U108" s="63"/>
      <c r="V108" s="60"/>
      <c r="W108" s="63" t="s">
        <v>8</v>
      </c>
      <c r="X108" s="60"/>
      <c r="Y108" s="63" t="s">
        <v>8</v>
      </c>
      <c r="Z108" s="60"/>
      <c r="AA108" s="2" t="s">
        <v>8</v>
      </c>
    </row>
    <row r="109" spans="2:27" ht="24" customHeight="1">
      <c r="B109" s="78">
        <v>13</v>
      </c>
      <c r="C109" s="60"/>
      <c r="D109" s="63" t="s">
        <v>168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3" t="s">
        <v>169</v>
      </c>
      <c r="O109" s="60"/>
      <c r="P109" s="60"/>
      <c r="Q109" s="60"/>
      <c r="R109" s="60"/>
      <c r="S109" s="60"/>
      <c r="T109" s="60"/>
      <c r="U109" s="79"/>
      <c r="V109" s="60"/>
      <c r="W109" s="79">
        <v>8</v>
      </c>
      <c r="X109" s="60"/>
      <c r="Y109" s="63" t="s">
        <v>56</v>
      </c>
      <c r="Z109" s="60"/>
      <c r="AA109" s="22">
        <f aca="true" t="shared" si="12" ref="AA109">U109*W109</f>
        <v>0</v>
      </c>
    </row>
    <row r="110" spans="2:27" ht="12.95" customHeight="1">
      <c r="B110" s="63" t="s">
        <v>8</v>
      </c>
      <c r="C110" s="60"/>
      <c r="D110" s="63" t="s">
        <v>8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82" t="s">
        <v>170</v>
      </c>
      <c r="O110" s="60"/>
      <c r="P110" s="60"/>
      <c r="Q110" s="60"/>
      <c r="R110" s="60"/>
      <c r="S110" s="60"/>
      <c r="T110" s="60"/>
      <c r="U110" s="63"/>
      <c r="V110" s="60"/>
      <c r="W110" s="63" t="s">
        <v>8</v>
      </c>
      <c r="X110" s="60"/>
      <c r="Y110" s="63" t="s">
        <v>8</v>
      </c>
      <c r="Z110" s="60"/>
      <c r="AA110" s="2" t="s">
        <v>8</v>
      </c>
    </row>
    <row r="111" spans="2:27" ht="12.95" customHeight="1">
      <c r="B111" s="78">
        <v>14</v>
      </c>
      <c r="C111" s="60"/>
      <c r="D111" s="63" t="s">
        <v>171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3" t="s">
        <v>172</v>
      </c>
      <c r="O111" s="60"/>
      <c r="P111" s="60"/>
      <c r="Q111" s="60"/>
      <c r="R111" s="60"/>
      <c r="S111" s="60"/>
      <c r="T111" s="60"/>
      <c r="U111" s="79"/>
      <c r="V111" s="60"/>
      <c r="W111" s="79">
        <v>200</v>
      </c>
      <c r="X111" s="60"/>
      <c r="Y111" s="63" t="s">
        <v>81</v>
      </c>
      <c r="Z111" s="60"/>
      <c r="AA111" s="22">
        <f aca="true" t="shared" si="13" ref="AA111">U111*W111</f>
        <v>0</v>
      </c>
    </row>
    <row r="112" spans="2:27" ht="12.95" customHeight="1">
      <c r="B112" s="63" t="s">
        <v>8</v>
      </c>
      <c r="C112" s="60"/>
      <c r="D112" s="63" t="s">
        <v>8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81" t="s">
        <v>202</v>
      </c>
      <c r="O112" s="60"/>
      <c r="P112" s="60"/>
      <c r="Q112" s="60"/>
      <c r="R112" s="60"/>
      <c r="S112" s="60"/>
      <c r="T112" s="60"/>
      <c r="U112" s="63"/>
      <c r="V112" s="60"/>
      <c r="W112" s="63" t="s">
        <v>8</v>
      </c>
      <c r="X112" s="60"/>
      <c r="Y112" s="63" t="s">
        <v>8</v>
      </c>
      <c r="Z112" s="60"/>
      <c r="AA112" s="2" t="s">
        <v>8</v>
      </c>
    </row>
    <row r="113" spans="2:27" ht="12.95" customHeight="1">
      <c r="B113" s="78">
        <v>15</v>
      </c>
      <c r="C113" s="60"/>
      <c r="D113" s="63" t="s">
        <v>173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3" t="s">
        <v>174</v>
      </c>
      <c r="O113" s="60"/>
      <c r="P113" s="60"/>
      <c r="Q113" s="60"/>
      <c r="R113" s="60"/>
      <c r="S113" s="60"/>
      <c r="T113" s="60"/>
      <c r="U113" s="79"/>
      <c r="V113" s="60"/>
      <c r="W113" s="79">
        <v>355</v>
      </c>
      <c r="X113" s="60"/>
      <c r="Y113" s="63" t="s">
        <v>81</v>
      </c>
      <c r="Z113" s="60"/>
      <c r="AA113" s="22">
        <f aca="true" t="shared" si="14" ref="AA113">U113*W113</f>
        <v>0</v>
      </c>
    </row>
    <row r="114" spans="2:27" ht="24" customHeight="1">
      <c r="B114" s="63" t="s">
        <v>8</v>
      </c>
      <c r="C114" s="60"/>
      <c r="D114" s="63" t="s">
        <v>8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81" t="s">
        <v>203</v>
      </c>
      <c r="O114" s="60"/>
      <c r="P114" s="60"/>
      <c r="Q114" s="60"/>
      <c r="R114" s="60"/>
      <c r="S114" s="60"/>
      <c r="T114" s="60"/>
      <c r="U114" s="63" t="s">
        <v>8</v>
      </c>
      <c r="V114" s="60"/>
      <c r="W114" s="63" t="s">
        <v>8</v>
      </c>
      <c r="X114" s="60"/>
      <c r="Y114" s="63" t="s">
        <v>8</v>
      </c>
      <c r="Z114" s="60"/>
      <c r="AA114" s="2" t="s">
        <v>8</v>
      </c>
    </row>
    <row r="115" spans="2:27" s="7" customFormat="1" ht="12.9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80" t="s">
        <v>182</v>
      </c>
      <c r="V115" s="80"/>
      <c r="W115" s="80"/>
      <c r="X115" s="80"/>
      <c r="Y115" s="80"/>
      <c r="Z115" s="80"/>
      <c r="AA115" s="24">
        <f>SUM(AA90:AA114)</f>
        <v>0</v>
      </c>
    </row>
    <row r="116" ht="12.95" customHeight="1"/>
    <row r="117" spans="2:27" s="7" customFormat="1" ht="12.95" customHeight="1">
      <c r="B117" s="78"/>
      <c r="C117" s="60"/>
      <c r="D117" s="63"/>
      <c r="E117" s="60"/>
      <c r="F117" s="60"/>
      <c r="G117" s="60"/>
      <c r="H117" s="60"/>
      <c r="I117" s="60"/>
      <c r="J117" s="60"/>
      <c r="K117" s="60"/>
      <c r="L117" s="60"/>
      <c r="M117" s="60"/>
      <c r="N117" s="77" t="s">
        <v>183</v>
      </c>
      <c r="O117" s="60"/>
      <c r="P117" s="60"/>
      <c r="Q117" s="60"/>
      <c r="R117" s="60"/>
      <c r="S117" s="60"/>
      <c r="T117" s="60"/>
      <c r="U117" s="79">
        <f>SUM(AA90:AA114)</f>
        <v>0</v>
      </c>
      <c r="V117" s="60"/>
      <c r="W117" s="79">
        <v>5</v>
      </c>
      <c r="X117" s="60"/>
      <c r="Y117" s="77" t="s">
        <v>185</v>
      </c>
      <c r="Z117" s="60"/>
      <c r="AA117" s="22">
        <f>U117*W117/100</f>
        <v>0</v>
      </c>
    </row>
    <row r="118" spans="2:27" s="7" customFormat="1" ht="12.95" customHeight="1">
      <c r="B118" s="78"/>
      <c r="C118" s="60"/>
      <c r="D118" s="63"/>
      <c r="E118" s="60"/>
      <c r="F118" s="60"/>
      <c r="G118" s="60"/>
      <c r="H118" s="60"/>
      <c r="I118" s="60"/>
      <c r="J118" s="60"/>
      <c r="K118" s="60"/>
      <c r="L118" s="60"/>
      <c r="M118" s="60"/>
      <c r="N118" s="77" t="s">
        <v>184</v>
      </c>
      <c r="O118" s="60"/>
      <c r="P118" s="60"/>
      <c r="Q118" s="60"/>
      <c r="R118" s="60"/>
      <c r="S118" s="60"/>
      <c r="T118" s="60"/>
      <c r="U118" s="79">
        <f>SUM(AA90+AA92+AA98+AA100+AA102+AA111+AA113)</f>
        <v>0</v>
      </c>
      <c r="V118" s="60"/>
      <c r="W118" s="79">
        <v>5</v>
      </c>
      <c r="X118" s="60"/>
      <c r="Y118" s="77" t="s">
        <v>185</v>
      </c>
      <c r="Z118" s="60"/>
      <c r="AA118" s="22">
        <f>U118*W118/100</f>
        <v>0</v>
      </c>
    </row>
    <row r="119" spans="2:27" s="7" customFormat="1" ht="12.95" customHeight="1">
      <c r="B119" s="78"/>
      <c r="C119" s="60"/>
      <c r="D119" s="63"/>
      <c r="E119" s="60"/>
      <c r="F119" s="60"/>
      <c r="G119" s="60"/>
      <c r="H119" s="60"/>
      <c r="I119" s="60"/>
      <c r="J119" s="60"/>
      <c r="K119" s="60"/>
      <c r="L119" s="60"/>
      <c r="M119" s="60"/>
      <c r="N119" s="63"/>
      <c r="O119" s="60"/>
      <c r="P119" s="60"/>
      <c r="Q119" s="60"/>
      <c r="R119" s="60"/>
      <c r="S119" s="60"/>
      <c r="T119" s="60"/>
      <c r="U119" s="79"/>
      <c r="V119" s="60"/>
      <c r="W119" s="79"/>
      <c r="X119" s="60"/>
      <c r="Y119" s="63"/>
      <c r="Z119" s="60"/>
      <c r="AA119" s="22"/>
    </row>
    <row r="120" spans="2:27" s="7" customFormat="1" ht="12.95" customHeight="1" thickBot="1">
      <c r="B120" s="74"/>
      <c r="C120" s="75"/>
      <c r="D120" s="76"/>
      <c r="E120" s="75"/>
      <c r="F120" s="75"/>
      <c r="G120" s="75"/>
      <c r="H120" s="75"/>
      <c r="I120" s="75"/>
      <c r="J120" s="75"/>
      <c r="K120" s="75"/>
      <c r="L120" s="75"/>
      <c r="M120" s="75"/>
      <c r="N120" s="76"/>
      <c r="O120" s="75"/>
      <c r="P120" s="75"/>
      <c r="Q120" s="75"/>
      <c r="R120" s="75"/>
      <c r="S120" s="75"/>
      <c r="T120" s="75"/>
      <c r="U120" s="73" t="s">
        <v>186</v>
      </c>
      <c r="V120" s="73"/>
      <c r="W120" s="73"/>
      <c r="X120" s="73"/>
      <c r="Y120" s="73"/>
      <c r="Z120" s="73"/>
      <c r="AA120" s="29">
        <f>SUM(AA115:AA119)</f>
        <v>0</v>
      </c>
    </row>
    <row r="121" ht="12.95" customHeight="1" thickTop="1"/>
    <row r="122" ht="12.95" customHeight="1"/>
  </sheetData>
  <mergeCells count="528">
    <mergeCell ref="B45:AA45"/>
    <mergeCell ref="B47:C47"/>
    <mergeCell ref="D47:M47"/>
    <mergeCell ref="N47:T47"/>
    <mergeCell ref="U47:V47"/>
    <mergeCell ref="W47:X47"/>
    <mergeCell ref="Y47:Z47"/>
    <mergeCell ref="U40:Z40"/>
    <mergeCell ref="U42:Z42"/>
    <mergeCell ref="R1:U1"/>
    <mergeCell ref="J2:Y2"/>
    <mergeCell ref="O3:W3"/>
    <mergeCell ref="A6:AB6"/>
    <mergeCell ref="B9:AA9"/>
    <mergeCell ref="Y11:Z11"/>
    <mergeCell ref="B12:C12"/>
    <mergeCell ref="D12:M12"/>
    <mergeCell ref="N12:T12"/>
    <mergeCell ref="U12:V12"/>
    <mergeCell ref="W12:X12"/>
    <mergeCell ref="Y12:Z12"/>
    <mergeCell ref="B11:C11"/>
    <mergeCell ref="D11:M11"/>
    <mergeCell ref="N11:T11"/>
    <mergeCell ref="U11:V11"/>
    <mergeCell ref="W11:X11"/>
    <mergeCell ref="W17:X17"/>
    <mergeCell ref="Y17:Z17"/>
    <mergeCell ref="Y13:Z13"/>
    <mergeCell ref="B14:C14"/>
    <mergeCell ref="D14:M14"/>
    <mergeCell ref="N14:T14"/>
    <mergeCell ref="U14:V14"/>
    <mergeCell ref="W14:X14"/>
    <mergeCell ref="Y14:Z14"/>
    <mergeCell ref="B13:C13"/>
    <mergeCell ref="D13:M13"/>
    <mergeCell ref="N13:T13"/>
    <mergeCell ref="U13:V13"/>
    <mergeCell ref="W13:X13"/>
    <mergeCell ref="U15:Z15"/>
    <mergeCell ref="B17:C17"/>
    <mergeCell ref="D17:M17"/>
    <mergeCell ref="N17:T17"/>
    <mergeCell ref="U17:V17"/>
    <mergeCell ref="Y18:Z18"/>
    <mergeCell ref="B19:C19"/>
    <mergeCell ref="D19:M19"/>
    <mergeCell ref="N19:T19"/>
    <mergeCell ref="U19:V19"/>
    <mergeCell ref="W19:X19"/>
    <mergeCell ref="Y19:Z19"/>
    <mergeCell ref="B18:C18"/>
    <mergeCell ref="D18:M18"/>
    <mergeCell ref="N18:T18"/>
    <mergeCell ref="U18:V18"/>
    <mergeCell ref="W18:X18"/>
    <mergeCell ref="Y20:Z20"/>
    <mergeCell ref="B21:C21"/>
    <mergeCell ref="D21:M21"/>
    <mergeCell ref="N21:T21"/>
    <mergeCell ref="U21:V21"/>
    <mergeCell ref="W21:X21"/>
    <mergeCell ref="Y21:Z21"/>
    <mergeCell ref="B20:C20"/>
    <mergeCell ref="D20:M20"/>
    <mergeCell ref="N20:T20"/>
    <mergeCell ref="U20:V20"/>
    <mergeCell ref="W20:X20"/>
    <mergeCell ref="Y22:Z22"/>
    <mergeCell ref="B23:C23"/>
    <mergeCell ref="D23:M23"/>
    <mergeCell ref="N23:T23"/>
    <mergeCell ref="U23:V23"/>
    <mergeCell ref="W23:X23"/>
    <mergeCell ref="Y23:Z23"/>
    <mergeCell ref="B22:C22"/>
    <mergeCell ref="D22:M22"/>
    <mergeCell ref="N22:T22"/>
    <mergeCell ref="U22:V22"/>
    <mergeCell ref="W22:X22"/>
    <mergeCell ref="Y24:Z24"/>
    <mergeCell ref="B25:C25"/>
    <mergeCell ref="D25:M25"/>
    <mergeCell ref="N25:T25"/>
    <mergeCell ref="U25:V25"/>
    <mergeCell ref="W25:X25"/>
    <mergeCell ref="Y25:Z25"/>
    <mergeCell ref="B24:C24"/>
    <mergeCell ref="D24:M24"/>
    <mergeCell ref="N24:T24"/>
    <mergeCell ref="U24:V24"/>
    <mergeCell ref="W24:X24"/>
    <mergeCell ref="Y26:Z26"/>
    <mergeCell ref="B27:C27"/>
    <mergeCell ref="D27:M27"/>
    <mergeCell ref="N27:T27"/>
    <mergeCell ref="U27:V27"/>
    <mergeCell ref="W27:X27"/>
    <mergeCell ref="Y27:Z27"/>
    <mergeCell ref="B26:C26"/>
    <mergeCell ref="D26:M26"/>
    <mergeCell ref="N26:T26"/>
    <mergeCell ref="U26:V26"/>
    <mergeCell ref="W26:X26"/>
    <mergeCell ref="Y28:Z28"/>
    <mergeCell ref="B29:C29"/>
    <mergeCell ref="D29:M29"/>
    <mergeCell ref="N29:T29"/>
    <mergeCell ref="U29:V29"/>
    <mergeCell ref="W29:X29"/>
    <mergeCell ref="Y29:Z29"/>
    <mergeCell ref="B28:C28"/>
    <mergeCell ref="D28:M28"/>
    <mergeCell ref="N28:T28"/>
    <mergeCell ref="U28:V28"/>
    <mergeCell ref="W28:X28"/>
    <mergeCell ref="Y30:Z30"/>
    <mergeCell ref="B31:C31"/>
    <mergeCell ref="D31:M31"/>
    <mergeCell ref="N31:T31"/>
    <mergeCell ref="U31:V31"/>
    <mergeCell ref="W31:X31"/>
    <mergeCell ref="Y31:Z31"/>
    <mergeCell ref="B30:C30"/>
    <mergeCell ref="D30:M30"/>
    <mergeCell ref="N30:T30"/>
    <mergeCell ref="U30:V30"/>
    <mergeCell ref="W30:X30"/>
    <mergeCell ref="Y32:Z32"/>
    <mergeCell ref="B33:C33"/>
    <mergeCell ref="D33:M33"/>
    <mergeCell ref="N33:T33"/>
    <mergeCell ref="U33:V33"/>
    <mergeCell ref="W33:X33"/>
    <mergeCell ref="Y33:Z33"/>
    <mergeCell ref="B32:C32"/>
    <mergeCell ref="D32:M32"/>
    <mergeCell ref="N32:T32"/>
    <mergeCell ref="U32:V32"/>
    <mergeCell ref="W32:X32"/>
    <mergeCell ref="Y34:Z34"/>
    <mergeCell ref="B35:C35"/>
    <mergeCell ref="D35:M35"/>
    <mergeCell ref="N35:T35"/>
    <mergeCell ref="U35:V35"/>
    <mergeCell ref="W35:X35"/>
    <mergeCell ref="Y35:Z35"/>
    <mergeCell ref="B34:C34"/>
    <mergeCell ref="D34:M34"/>
    <mergeCell ref="N34:T34"/>
    <mergeCell ref="U34:V34"/>
    <mergeCell ref="W34:X34"/>
    <mergeCell ref="Y36:Z36"/>
    <mergeCell ref="B37:C37"/>
    <mergeCell ref="D37:M37"/>
    <mergeCell ref="N37:T37"/>
    <mergeCell ref="U37:V37"/>
    <mergeCell ref="W37:X37"/>
    <mergeCell ref="Y37:Z37"/>
    <mergeCell ref="B36:C36"/>
    <mergeCell ref="D36:M36"/>
    <mergeCell ref="N36:T36"/>
    <mergeCell ref="U36:V36"/>
    <mergeCell ref="W36:X36"/>
    <mergeCell ref="Y38:Z38"/>
    <mergeCell ref="B39:C39"/>
    <mergeCell ref="D39:M39"/>
    <mergeCell ref="N39:T39"/>
    <mergeCell ref="U39:V39"/>
    <mergeCell ref="W39:X39"/>
    <mergeCell ref="Y39:Z39"/>
    <mergeCell ref="B38:C38"/>
    <mergeCell ref="D38:M38"/>
    <mergeCell ref="N38:T38"/>
    <mergeCell ref="U38:V38"/>
    <mergeCell ref="W38:X38"/>
    <mergeCell ref="N49:T49"/>
    <mergeCell ref="U49:V49"/>
    <mergeCell ref="W49:X49"/>
    <mergeCell ref="Y49:Z49"/>
    <mergeCell ref="B48:C48"/>
    <mergeCell ref="D48:M48"/>
    <mergeCell ref="N48:T48"/>
    <mergeCell ref="U48:V48"/>
    <mergeCell ref="W48:X48"/>
    <mergeCell ref="Y48:Z48"/>
    <mergeCell ref="B49:C49"/>
    <mergeCell ref="D49:M49"/>
    <mergeCell ref="Y50:Z50"/>
    <mergeCell ref="B51:C51"/>
    <mergeCell ref="D51:M51"/>
    <mergeCell ref="N51:T51"/>
    <mergeCell ref="U51:V51"/>
    <mergeCell ref="W51:X51"/>
    <mergeCell ref="Y51:Z51"/>
    <mergeCell ref="B50:C50"/>
    <mergeCell ref="D50:M50"/>
    <mergeCell ref="N50:T50"/>
    <mergeCell ref="U50:V50"/>
    <mergeCell ref="W50:X50"/>
    <mergeCell ref="Y52:Z52"/>
    <mergeCell ref="B53:C53"/>
    <mergeCell ref="D53:M53"/>
    <mergeCell ref="N53:T53"/>
    <mergeCell ref="U53:V53"/>
    <mergeCell ref="W53:X53"/>
    <mergeCell ref="Y53:Z53"/>
    <mergeCell ref="B52:C52"/>
    <mergeCell ref="D52:M52"/>
    <mergeCell ref="N52:T52"/>
    <mergeCell ref="U52:V52"/>
    <mergeCell ref="W52:X52"/>
    <mergeCell ref="Y54:Z54"/>
    <mergeCell ref="B55:C55"/>
    <mergeCell ref="D55:M55"/>
    <mergeCell ref="N55:T55"/>
    <mergeCell ref="U55:V55"/>
    <mergeCell ref="W55:X55"/>
    <mergeCell ref="Y55:Z55"/>
    <mergeCell ref="B54:C54"/>
    <mergeCell ref="D54:M54"/>
    <mergeCell ref="N54:T54"/>
    <mergeCell ref="U54:V54"/>
    <mergeCell ref="W54:X54"/>
    <mergeCell ref="Y56:Z56"/>
    <mergeCell ref="B57:C57"/>
    <mergeCell ref="D57:M57"/>
    <mergeCell ref="N57:T57"/>
    <mergeCell ref="U57:V57"/>
    <mergeCell ref="W57:X57"/>
    <mergeCell ref="Y57:Z57"/>
    <mergeCell ref="B56:C56"/>
    <mergeCell ref="D56:M56"/>
    <mergeCell ref="N56:T56"/>
    <mergeCell ref="U56:V56"/>
    <mergeCell ref="W56:X56"/>
    <mergeCell ref="Y58:Z58"/>
    <mergeCell ref="B59:C59"/>
    <mergeCell ref="D59:M59"/>
    <mergeCell ref="N59:T59"/>
    <mergeCell ref="U59:V59"/>
    <mergeCell ref="W59:X59"/>
    <mergeCell ref="Y59:Z59"/>
    <mergeCell ref="B58:C58"/>
    <mergeCell ref="D58:M58"/>
    <mergeCell ref="N58:T58"/>
    <mergeCell ref="U58:V58"/>
    <mergeCell ref="W58:X58"/>
    <mergeCell ref="Y60:Z60"/>
    <mergeCell ref="B61:C61"/>
    <mergeCell ref="D61:M61"/>
    <mergeCell ref="N61:T61"/>
    <mergeCell ref="U61:V61"/>
    <mergeCell ref="W61:X61"/>
    <mergeCell ref="Y61:Z61"/>
    <mergeCell ref="B60:C60"/>
    <mergeCell ref="D60:M60"/>
    <mergeCell ref="N60:T60"/>
    <mergeCell ref="U60:V60"/>
    <mergeCell ref="W60:X60"/>
    <mergeCell ref="B69:AA69"/>
    <mergeCell ref="B71:C71"/>
    <mergeCell ref="D71:M71"/>
    <mergeCell ref="N71:T71"/>
    <mergeCell ref="U71:V71"/>
    <mergeCell ref="W71:X71"/>
    <mergeCell ref="Y71:Z71"/>
    <mergeCell ref="Y62:Z62"/>
    <mergeCell ref="B63:C63"/>
    <mergeCell ref="D63:M63"/>
    <mergeCell ref="N63:T63"/>
    <mergeCell ref="U63:V63"/>
    <mergeCell ref="W63:X63"/>
    <mergeCell ref="Y63:Z63"/>
    <mergeCell ref="B62:C62"/>
    <mergeCell ref="D62:M62"/>
    <mergeCell ref="N62:T62"/>
    <mergeCell ref="U62:V62"/>
    <mergeCell ref="W62:X62"/>
    <mergeCell ref="U64:Z64"/>
    <mergeCell ref="Y72:Z72"/>
    <mergeCell ref="B73:C73"/>
    <mergeCell ref="D73:M73"/>
    <mergeCell ref="N73:T73"/>
    <mergeCell ref="U73:V73"/>
    <mergeCell ref="W73:X73"/>
    <mergeCell ref="Y73:Z73"/>
    <mergeCell ref="B72:C72"/>
    <mergeCell ref="D72:M72"/>
    <mergeCell ref="N72:T72"/>
    <mergeCell ref="U72:V72"/>
    <mergeCell ref="W72:X72"/>
    <mergeCell ref="Y74:Z74"/>
    <mergeCell ref="B75:C75"/>
    <mergeCell ref="D75:M75"/>
    <mergeCell ref="N75:T75"/>
    <mergeCell ref="U75:V75"/>
    <mergeCell ref="W75:X75"/>
    <mergeCell ref="Y75:Z75"/>
    <mergeCell ref="B74:C74"/>
    <mergeCell ref="D74:M74"/>
    <mergeCell ref="N74:T74"/>
    <mergeCell ref="U74:V74"/>
    <mergeCell ref="W74:X74"/>
    <mergeCell ref="Y76:Z76"/>
    <mergeCell ref="B77:C77"/>
    <mergeCell ref="D77:M77"/>
    <mergeCell ref="N77:T77"/>
    <mergeCell ref="U77:V77"/>
    <mergeCell ref="W77:X77"/>
    <mergeCell ref="Y77:Z77"/>
    <mergeCell ref="B76:C76"/>
    <mergeCell ref="D76:M76"/>
    <mergeCell ref="N76:T76"/>
    <mergeCell ref="U76:V76"/>
    <mergeCell ref="W76:X76"/>
    <mergeCell ref="Y78:Z78"/>
    <mergeCell ref="B79:C79"/>
    <mergeCell ref="D79:M79"/>
    <mergeCell ref="N79:T79"/>
    <mergeCell ref="U79:V79"/>
    <mergeCell ref="W79:X79"/>
    <mergeCell ref="Y79:Z79"/>
    <mergeCell ref="B78:C78"/>
    <mergeCell ref="D78:M78"/>
    <mergeCell ref="N78:T78"/>
    <mergeCell ref="U78:V78"/>
    <mergeCell ref="W78:X78"/>
    <mergeCell ref="Y80:Z80"/>
    <mergeCell ref="B81:C81"/>
    <mergeCell ref="D81:M81"/>
    <mergeCell ref="N81:T81"/>
    <mergeCell ref="U81:V81"/>
    <mergeCell ref="W81:X81"/>
    <mergeCell ref="Y81:Z81"/>
    <mergeCell ref="B80:C80"/>
    <mergeCell ref="D80:M80"/>
    <mergeCell ref="N80:T80"/>
    <mergeCell ref="U80:V80"/>
    <mergeCell ref="W80:X80"/>
    <mergeCell ref="B87:AA87"/>
    <mergeCell ref="B89:C89"/>
    <mergeCell ref="D89:M89"/>
    <mergeCell ref="N89:T89"/>
    <mergeCell ref="U89:V89"/>
    <mergeCell ref="W89:X89"/>
    <mergeCell ref="Y89:Z89"/>
    <mergeCell ref="Y82:Z82"/>
    <mergeCell ref="B82:C82"/>
    <mergeCell ref="D82:M82"/>
    <mergeCell ref="N82:T82"/>
    <mergeCell ref="U82:V82"/>
    <mergeCell ref="W82:X82"/>
    <mergeCell ref="U83:Z83"/>
    <mergeCell ref="Y90:Z90"/>
    <mergeCell ref="B91:C91"/>
    <mergeCell ref="D91:M91"/>
    <mergeCell ref="N91:T91"/>
    <mergeCell ref="U91:V91"/>
    <mergeCell ref="W91:X91"/>
    <mergeCell ref="Y91:Z91"/>
    <mergeCell ref="B90:C90"/>
    <mergeCell ref="D90:M90"/>
    <mergeCell ref="N90:T90"/>
    <mergeCell ref="U90:V90"/>
    <mergeCell ref="W90:X90"/>
    <mergeCell ref="Y92:Z92"/>
    <mergeCell ref="B93:C93"/>
    <mergeCell ref="D93:M93"/>
    <mergeCell ref="N93:T93"/>
    <mergeCell ref="U93:V93"/>
    <mergeCell ref="W93:X93"/>
    <mergeCell ref="Y93:Z93"/>
    <mergeCell ref="B92:C92"/>
    <mergeCell ref="D92:M92"/>
    <mergeCell ref="N92:T92"/>
    <mergeCell ref="U92:V92"/>
    <mergeCell ref="W92:X92"/>
    <mergeCell ref="Y94:Z94"/>
    <mergeCell ref="B95:C95"/>
    <mergeCell ref="D95:M95"/>
    <mergeCell ref="N95:T95"/>
    <mergeCell ref="U95:V95"/>
    <mergeCell ref="W95:X95"/>
    <mergeCell ref="Y95:Z95"/>
    <mergeCell ref="B94:C94"/>
    <mergeCell ref="D94:M94"/>
    <mergeCell ref="N94:T94"/>
    <mergeCell ref="U94:V94"/>
    <mergeCell ref="W94:X94"/>
    <mergeCell ref="Y96:Z96"/>
    <mergeCell ref="B97:C97"/>
    <mergeCell ref="D97:M97"/>
    <mergeCell ref="N97:T97"/>
    <mergeCell ref="U97:V97"/>
    <mergeCell ref="W97:X97"/>
    <mergeCell ref="Y97:Z97"/>
    <mergeCell ref="B96:C96"/>
    <mergeCell ref="D96:M96"/>
    <mergeCell ref="N96:T96"/>
    <mergeCell ref="U96:V96"/>
    <mergeCell ref="W96:X96"/>
    <mergeCell ref="Y98:Z98"/>
    <mergeCell ref="B99:C99"/>
    <mergeCell ref="D99:M99"/>
    <mergeCell ref="N99:T99"/>
    <mergeCell ref="U99:V99"/>
    <mergeCell ref="W99:X99"/>
    <mergeCell ref="Y99:Z99"/>
    <mergeCell ref="B98:C98"/>
    <mergeCell ref="D98:M98"/>
    <mergeCell ref="N98:T98"/>
    <mergeCell ref="U98:V98"/>
    <mergeCell ref="W98:X98"/>
    <mergeCell ref="Y100:Z100"/>
    <mergeCell ref="B101:C101"/>
    <mergeCell ref="D101:M101"/>
    <mergeCell ref="N101:T101"/>
    <mergeCell ref="U101:V101"/>
    <mergeCell ref="W101:X101"/>
    <mergeCell ref="Y101:Z101"/>
    <mergeCell ref="B100:C100"/>
    <mergeCell ref="D100:M100"/>
    <mergeCell ref="N100:T100"/>
    <mergeCell ref="U100:V100"/>
    <mergeCell ref="W100:X100"/>
    <mergeCell ref="Y102:Z102"/>
    <mergeCell ref="B103:C103"/>
    <mergeCell ref="D103:M103"/>
    <mergeCell ref="N103:T103"/>
    <mergeCell ref="U103:V103"/>
    <mergeCell ref="W103:X103"/>
    <mergeCell ref="Y103:Z103"/>
    <mergeCell ref="B102:C102"/>
    <mergeCell ref="D102:M102"/>
    <mergeCell ref="N102:T102"/>
    <mergeCell ref="U102:V102"/>
    <mergeCell ref="W102:X102"/>
    <mergeCell ref="Y104:Z104"/>
    <mergeCell ref="B105:C105"/>
    <mergeCell ref="D105:M105"/>
    <mergeCell ref="N105:T105"/>
    <mergeCell ref="U105:V105"/>
    <mergeCell ref="W105:X105"/>
    <mergeCell ref="Y105:Z105"/>
    <mergeCell ref="B104:C104"/>
    <mergeCell ref="D104:M104"/>
    <mergeCell ref="N104:T104"/>
    <mergeCell ref="U104:V104"/>
    <mergeCell ref="W104:X104"/>
    <mergeCell ref="Y106:Z106"/>
    <mergeCell ref="B107:C107"/>
    <mergeCell ref="D107:M107"/>
    <mergeCell ref="N107:T107"/>
    <mergeCell ref="U107:V107"/>
    <mergeCell ref="W107:X107"/>
    <mergeCell ref="Y107:Z107"/>
    <mergeCell ref="B106:C106"/>
    <mergeCell ref="D106:M106"/>
    <mergeCell ref="N106:T106"/>
    <mergeCell ref="U106:V106"/>
    <mergeCell ref="W106:X106"/>
    <mergeCell ref="Y108:Z108"/>
    <mergeCell ref="B109:C109"/>
    <mergeCell ref="D109:M109"/>
    <mergeCell ref="N109:T109"/>
    <mergeCell ref="U109:V109"/>
    <mergeCell ref="W109:X109"/>
    <mergeCell ref="Y109:Z109"/>
    <mergeCell ref="B108:C108"/>
    <mergeCell ref="D108:M108"/>
    <mergeCell ref="N108:T108"/>
    <mergeCell ref="U108:V108"/>
    <mergeCell ref="W108:X108"/>
    <mergeCell ref="Y113:Z113"/>
    <mergeCell ref="B112:C112"/>
    <mergeCell ref="D112:M112"/>
    <mergeCell ref="N112:T112"/>
    <mergeCell ref="U112:V112"/>
    <mergeCell ref="W112:X112"/>
    <mergeCell ref="Y110:Z110"/>
    <mergeCell ref="B111:C111"/>
    <mergeCell ref="D111:M111"/>
    <mergeCell ref="N111:T111"/>
    <mergeCell ref="U111:V111"/>
    <mergeCell ref="W111:X111"/>
    <mergeCell ref="Y111:Z111"/>
    <mergeCell ref="B110:C110"/>
    <mergeCell ref="D110:M110"/>
    <mergeCell ref="N110:T110"/>
    <mergeCell ref="U110:V110"/>
    <mergeCell ref="W110:X110"/>
    <mergeCell ref="Y112:Z112"/>
    <mergeCell ref="B113:C113"/>
    <mergeCell ref="D113:M113"/>
    <mergeCell ref="N113:T113"/>
    <mergeCell ref="U113:V113"/>
    <mergeCell ref="W113:X113"/>
    <mergeCell ref="U115:Z115"/>
    <mergeCell ref="B117:C117"/>
    <mergeCell ref="D117:M117"/>
    <mergeCell ref="N117:T117"/>
    <mergeCell ref="U117:V117"/>
    <mergeCell ref="W117:X117"/>
    <mergeCell ref="Y117:Z117"/>
    <mergeCell ref="Y114:Z114"/>
    <mergeCell ref="B114:C114"/>
    <mergeCell ref="D114:M114"/>
    <mergeCell ref="N114:T114"/>
    <mergeCell ref="U114:V114"/>
    <mergeCell ref="W114:X114"/>
    <mergeCell ref="U120:Z120"/>
    <mergeCell ref="B120:C120"/>
    <mergeCell ref="D120:M120"/>
    <mergeCell ref="N120:T120"/>
    <mergeCell ref="Y118:Z118"/>
    <mergeCell ref="B119:C119"/>
    <mergeCell ref="D119:M119"/>
    <mergeCell ref="N119:T119"/>
    <mergeCell ref="U119:V119"/>
    <mergeCell ref="W119:X119"/>
    <mergeCell ref="Y119:Z119"/>
    <mergeCell ref="B118:C118"/>
    <mergeCell ref="D118:M118"/>
    <mergeCell ref="N118:T118"/>
    <mergeCell ref="U118:V118"/>
    <mergeCell ref="W118:X118"/>
  </mergeCells>
  <printOptions/>
  <pageMargins left="0" right="0" top="0" bottom="0" header="0" footer="0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Lukáš Jirásek</cp:lastModifiedBy>
  <cp:lastPrinted>2014-11-07T09:24:38Z</cp:lastPrinted>
  <dcterms:created xsi:type="dcterms:W3CDTF">2014-11-07T09:23:00Z</dcterms:created>
  <dcterms:modified xsi:type="dcterms:W3CDTF">2015-05-19T05:33:35Z</dcterms:modified>
  <cp:category/>
  <cp:version/>
  <cp:contentType/>
  <cp:contentStatus/>
</cp:coreProperties>
</file>