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38400" windowHeight="17730" tabRatio="921" activeTab="0"/>
  </bookViews>
  <sheets>
    <sheet name="SOUHRN" sheetId="4" r:id="rId1"/>
    <sheet name="sadové úpravy" sheetId="1" r:id="rId2"/>
    <sheet name="komunikace" sheetId="2" r:id="rId3"/>
    <sheet name="mobiliář" sheetId="3" r:id="rId4"/>
    <sheet name="vybavení" sheetId="5" r:id="rId5"/>
  </sheets>
  <definedNames/>
  <calcPr calcId="162913"/>
</workbook>
</file>

<file path=xl/sharedStrings.xml><?xml version="1.0" encoding="utf-8"?>
<sst xmlns="http://schemas.openxmlformats.org/spreadsheetml/2006/main" count="592" uniqueCount="204">
  <si>
    <t>pěstební opatření</t>
  </si>
  <si>
    <t>odstranění křovin a stromů průměru kmene do 100 mm i s kořeny</t>
  </si>
  <si>
    <t>množství</t>
  </si>
  <si>
    <t>MJ</t>
  </si>
  <si>
    <t>jedn. Cena</t>
  </si>
  <si>
    <t>cena opratření celkem</t>
  </si>
  <si>
    <t>m2</t>
  </si>
  <si>
    <t>Aesculus hippocastanum</t>
  </si>
  <si>
    <t>č. v plánu kácení</t>
  </si>
  <si>
    <t>taxon</t>
  </si>
  <si>
    <t>cena opatření (AOPK)</t>
  </si>
  <si>
    <t>Fraxinus excelsior</t>
  </si>
  <si>
    <t>CELKEM</t>
  </si>
  <si>
    <t>Při rozpočtování byly použity ceny URS ve výši 85%  nebo ceny AOPK</t>
  </si>
  <si>
    <t>zdravotní řez</t>
  </si>
  <si>
    <t>Tilia platyphyllos</t>
  </si>
  <si>
    <t>Quercus robur "Fastigiata"</t>
  </si>
  <si>
    <t>Quercus cerris</t>
  </si>
  <si>
    <t>Fagus sylvatica</t>
  </si>
  <si>
    <t>Acer pseudoplatanus</t>
  </si>
  <si>
    <t xml:space="preserve">Quercus robur </t>
  </si>
  <si>
    <t>Quercus petrea "Mespilifolia"</t>
  </si>
  <si>
    <t>Ulmus laevis</t>
  </si>
  <si>
    <t>Acer platanoides</t>
  </si>
  <si>
    <t>Acer campestre</t>
  </si>
  <si>
    <t>výchovný řez</t>
  </si>
  <si>
    <t>Poř. č.</t>
  </si>
  <si>
    <t>cena/ks</t>
  </si>
  <si>
    <t>cena celkem (cena AOPK)</t>
  </si>
  <si>
    <t>příprava záhonů</t>
  </si>
  <si>
    <t>přemístění a uložení sypaniny na skládku</t>
  </si>
  <si>
    <t>m3</t>
  </si>
  <si>
    <t>výsadby keřů</t>
  </si>
  <si>
    <t xml:space="preserve">jamky  pro výsadbu s výměnou 50 % půdy zeminy </t>
  </si>
  <si>
    <t>ks</t>
  </si>
  <si>
    <t>výsadba keře s balem do 0,3 m se zalitím</t>
  </si>
  <si>
    <t>mulčovací kůra</t>
  </si>
  <si>
    <t xml:space="preserve">Pokud nějaká položka v rozpočtech bychí, má se za to, že je rozpočínána do kalkulovaných položek. </t>
  </si>
  <si>
    <t>keře</t>
  </si>
  <si>
    <t>mezisoučet</t>
  </si>
  <si>
    <t>stromy do lesoparku</t>
  </si>
  <si>
    <t>Betula pendula vel. 16/18</t>
  </si>
  <si>
    <t>Fagus sylvatica vel. 16/18</t>
  </si>
  <si>
    <t>Fraxinus excelsior vel. 16/18</t>
  </si>
  <si>
    <t>Pinus leucodermis vel. 80-100</t>
  </si>
  <si>
    <t>Tilia platyphyllos vel. 16/18</t>
  </si>
  <si>
    <t>kotvení dřevin dle TZ - zemní kotva a 1 kůl</t>
  </si>
  <si>
    <t>poplatek za uložení odpadu ze sypaniny na skládce</t>
  </si>
  <si>
    <t>t</t>
  </si>
  <si>
    <t xml:space="preserve">výsadby stromů </t>
  </si>
  <si>
    <t>kg</t>
  </si>
  <si>
    <t>DPH 21%</t>
  </si>
  <si>
    <t>CELKEM vč. DPH</t>
  </si>
  <si>
    <t>Cornus alba vel. 40-60</t>
  </si>
  <si>
    <t>Euonymus fortunei vel. 10-20</t>
  </si>
  <si>
    <t>Euonymus fortunei Variegata vel. 10-20</t>
  </si>
  <si>
    <t>Hypericum calicinum vel. 20-40</t>
  </si>
  <si>
    <t>Philladephus coronarius vel. 40-60</t>
  </si>
  <si>
    <t>Spiraea douglasii vel. 40-60</t>
  </si>
  <si>
    <t>Taxus x media ´Hicksii´ vel. 40-60</t>
  </si>
  <si>
    <t>Viburnum opulus vel. 40-60</t>
  </si>
  <si>
    <t>Vinca minor vel. 10-20</t>
  </si>
  <si>
    <t>sejmutí drnu tl. 100 mm s přemístěním</t>
  </si>
  <si>
    <t>hloubení rýh š. do 2000 mm</t>
  </si>
  <si>
    <t>vodorovné přemístění výkopku a uložení na skládku</t>
  </si>
  <si>
    <t>poplatek za uložení odpadu ze sypaniny na skládku</t>
  </si>
  <si>
    <t>úprava pláně v zářezech se zhutněním</t>
  </si>
  <si>
    <t>Založení chodníků a zpevněných ploch dle TZ</t>
  </si>
  <si>
    <t>zřízení vrstvy z geotextilie</t>
  </si>
  <si>
    <t>geotextilie ARABEVA 300 g/m2 š. 200</t>
  </si>
  <si>
    <t>m</t>
  </si>
  <si>
    <t>podklad z vibrovaného štěrku tl. 200 mm</t>
  </si>
  <si>
    <t>posyp krytu kamenivem vel. 4/8</t>
  </si>
  <si>
    <t>ocelové svodnice kotvená do sypaniny</t>
  </si>
  <si>
    <t xml:space="preserve">přesun hmot pro pozemní komnikace </t>
  </si>
  <si>
    <t>soubor</t>
  </si>
  <si>
    <t>parková lavička vč. zabetonování a montáže</t>
  </si>
  <si>
    <t>odpadkový koš vč. zabetonování a montáže</t>
  </si>
  <si>
    <t>hmyzí domek dle TZ vč. zabetonování a montáže</t>
  </si>
  <si>
    <t xml:space="preserve">přesun hmot </t>
  </si>
  <si>
    <t>Geodetické vytyčení a zaměření stavby, včetně vytyčení podzemních sítí a zařízení</t>
  </si>
  <si>
    <t>Digitální zaměření skutečného provedení po dokončení stavby včetně předání na cd nosičích včetně přípravy pro vložení do katastru</t>
  </si>
  <si>
    <t>Projektová dokumentace skutečného provedení</t>
  </si>
  <si>
    <t>zřízení a následné odstranění ochrany stromů bedněním</t>
  </si>
  <si>
    <t>Abies alba vel. 125-150</t>
  </si>
  <si>
    <t>Rozpočet - část 1. - Zemní práce</t>
  </si>
  <si>
    <t>Rozpočet - část 2. - PŘESUN HMOT</t>
  </si>
  <si>
    <t>Rozpočet - část 3. - VEDLEJŠÍ ROZPOČTOVÉ NÁKLADY</t>
  </si>
  <si>
    <t>Revitalizace lesoparku v Šestidomí</t>
  </si>
  <si>
    <t>SO 1</t>
  </si>
  <si>
    <t>sadové úpravy</t>
  </si>
  <si>
    <t>zemní práce</t>
  </si>
  <si>
    <t>cena bez DPH</t>
  </si>
  <si>
    <t>ošetření stromů</t>
  </si>
  <si>
    <t>keřové výsadby</t>
  </si>
  <si>
    <t>stromy</t>
  </si>
  <si>
    <t>trávníky</t>
  </si>
  <si>
    <t>CELKEM SO 1</t>
  </si>
  <si>
    <t>SO 2</t>
  </si>
  <si>
    <t>CELKEM SO 2</t>
  </si>
  <si>
    <t>přesun hmot</t>
  </si>
  <si>
    <t>CELKEM vč. DPH 21%</t>
  </si>
  <si>
    <t>SO 3</t>
  </si>
  <si>
    <t>vedlejší rozp. nákl.</t>
  </si>
  <si>
    <t>výsadba stromu s balem do 0,3 m se zalitím</t>
  </si>
  <si>
    <t>popis prací</t>
  </si>
  <si>
    <t>popis prací a dodávek</t>
  </si>
  <si>
    <t>pol.</t>
  </si>
  <si>
    <t>mulčování rostlin drcenou borkou tl. do 0,1m</t>
  </si>
  <si>
    <t xml:space="preserve">obdělání půdy kultivátorem </t>
  </si>
  <si>
    <t>obdělání plochy hrabáním</t>
  </si>
  <si>
    <t>přihnojení tablet. hnojivek - keř - 1 ks / keř</t>
  </si>
  <si>
    <t>vytyčení a založení záhonů dle TZ</t>
  </si>
  <si>
    <t>dovoz vody pro zálivku rostl. do 6 km (5 lt./ks)</t>
  </si>
  <si>
    <t>obdělání plochy nakopáním</t>
  </si>
  <si>
    <t>tabletové hnojivo 10 g</t>
  </si>
  <si>
    <t>dovoz vody pro zálivku rostl. do 6 km (10 lt./ks)</t>
  </si>
  <si>
    <t>přihnojení tablet. hnojivek - keř - 5 ks / strom</t>
  </si>
  <si>
    <t>kotvení stromů a dokončení výsadby dle TZ</t>
  </si>
  <si>
    <t>zatravnění dle popisu v TZ</t>
  </si>
  <si>
    <t>travní semeno 40g / m2</t>
  </si>
  <si>
    <t>vertikutace 2x</t>
  </si>
  <si>
    <t>zalití rostlin vodou</t>
  </si>
  <si>
    <t>CELKEM bez DPH</t>
  </si>
  <si>
    <t>CELKEM SO 3</t>
  </si>
  <si>
    <t>dynamická vazba 4t</t>
  </si>
  <si>
    <t>Lonicera nitida</t>
  </si>
  <si>
    <t>nově založený trávník včetně urovnání terénu</t>
  </si>
  <si>
    <t>nově založený trávník do stávajícího terénu</t>
  </si>
  <si>
    <t>Acer platanoides "Crimson King"</t>
  </si>
  <si>
    <t>Quercus robur</t>
  </si>
  <si>
    <t xml:space="preserve">Dle TZ bude 50% plochy trávníku nově založeno s urovnáním terénu a 50% trávníku nově </t>
  </si>
  <si>
    <t>založeno do stávajícího terénu</t>
  </si>
  <si>
    <t>uválcování plochy</t>
  </si>
  <si>
    <t>hnojení</t>
  </si>
  <si>
    <t>hnojivo Entec Perfect 30g / m2</t>
  </si>
  <si>
    <t>přesun vyhrabané plsti</t>
  </si>
  <si>
    <t>CELKOVÝ SOUČET ROZPOČTU Č. 1-3</t>
  </si>
  <si>
    <t>mobiliář</t>
  </si>
  <si>
    <t>SO 1  -  SADOVÉ ÚPRAVY</t>
  </si>
  <si>
    <t>V cenách je zahrnuto jednotlivé pěstební opatření, likvidace dřevní hmoty, úklid i doprava</t>
  </si>
  <si>
    <t>Pokud nějaká položka v rozpočtech chybí, má se za to, že je rozpočítána do kalkulovaných položek</t>
  </si>
  <si>
    <t>Lokalita:</t>
  </si>
  <si>
    <t>Lesopark Šestidomí</t>
  </si>
  <si>
    <t>průměr km. v 1,2 m výšky</t>
  </si>
  <si>
    <t>průměr pařezu</t>
  </si>
  <si>
    <t>Aesculus hippocastanum s odstraněním pařezu</t>
  </si>
  <si>
    <t>200</t>
  </si>
  <si>
    <t>91</t>
  </si>
  <si>
    <t>ASN, FR</t>
  </si>
  <si>
    <t>Betula pendula s odstraněním pařezu</t>
  </si>
  <si>
    <t>130</t>
  </si>
  <si>
    <t>55</t>
  </si>
  <si>
    <t>Betula pendula</t>
  </si>
  <si>
    <t>187</t>
  </si>
  <si>
    <t>83</t>
  </si>
  <si>
    <t>171</t>
  </si>
  <si>
    <t>73</t>
  </si>
  <si>
    <t>152</t>
  </si>
  <si>
    <t>60</t>
  </si>
  <si>
    <t>206</t>
  </si>
  <si>
    <t>99</t>
  </si>
  <si>
    <t>Picea abies</t>
  </si>
  <si>
    <t>182</t>
  </si>
  <si>
    <t>95</t>
  </si>
  <si>
    <t>196</t>
  </si>
  <si>
    <t>92</t>
  </si>
  <si>
    <t>Acer saccharinum</t>
  </si>
  <si>
    <t>282</t>
  </si>
  <si>
    <t xml:space="preserve">likvidace křovin </t>
  </si>
  <si>
    <t>likdivdace dřevní hmoty</t>
  </si>
  <si>
    <t>zahrnuto ve výše uvedených tabulkových cenách</t>
  </si>
  <si>
    <t>odprodej kmenů z vytěžených stromů</t>
  </si>
  <si>
    <t>převoz kmenů z pokácených stromů</t>
  </si>
  <si>
    <t>Rozpočet - část 2. - Likvidace stromů</t>
  </si>
  <si>
    <t>Rozpočet - část 3. - Ošetření stromů</t>
  </si>
  <si>
    <t>Rozpočet - část 4. - Keřové výsadby</t>
  </si>
  <si>
    <t>Rozpočet - část 5. - Stromy</t>
  </si>
  <si>
    <t>Rozpočet - část 6.  - Trávníky</t>
  </si>
  <si>
    <t>CELKOVÝ SOUČET ROZPOČTU Č. 1-6</t>
  </si>
  <si>
    <t>Rozpočet - část 1. - VLASTNÍ PRVKY</t>
  </si>
  <si>
    <t>elipsovité zařízení vč. zabetonování a montáže</t>
  </si>
  <si>
    <t>procvičování chůze single vč. zabetonování a montáže</t>
  </si>
  <si>
    <t>šlapadlo vč. zabetonování a montáže</t>
  </si>
  <si>
    <t>informační cedule s provozním řádem vč. zabetonování a montáže</t>
  </si>
  <si>
    <t>přírodní dětské hřiště dle TZ vč. Instalace a certifikace (špalky, klády, stolek se sedátky)</t>
  </si>
  <si>
    <t>dětský prvek - rotační kláda</t>
  </si>
  <si>
    <t>ptačí budky a netopýrovník vč. upevnění</t>
  </si>
  <si>
    <t>Průběžný hrubý úklid na stavbě a čištění komunikace před výjezdem na komunikaci</t>
  </si>
  <si>
    <t>hod</t>
  </si>
  <si>
    <t>Dopravní značení</t>
  </si>
  <si>
    <t>likvidace stromů</t>
  </si>
  <si>
    <t>rekapitulace rozpočtu</t>
  </si>
  <si>
    <t>SO 2  -  KOMUNIKACE a ZPEVNĚNÉ PLOCHY</t>
  </si>
  <si>
    <t>konstrukce</t>
  </si>
  <si>
    <t>Rozpočet - část 2.  - Konstrukce</t>
  </si>
  <si>
    <t>Rozpočet - část 3. - Přesun hmot</t>
  </si>
  <si>
    <t>SO 3  -  MOBILIÁŘ</t>
  </si>
  <si>
    <t>SO 4  -  VYBAVENÍ</t>
  </si>
  <si>
    <t>CELKOVÝ SOUČET ROZPOČTU Č. 1-2</t>
  </si>
  <si>
    <t>SO 4</t>
  </si>
  <si>
    <t>vybavení</t>
  </si>
  <si>
    <t>vlastní prvky</t>
  </si>
  <si>
    <t>komunikace a zpevněné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</si>
</sst>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Kč&quot;_-;\-* #,##0\ &quot;Kč&quot;_-;_-* &quot;-&quot;\ &quot;Kč&quot;_-;_-@_-"/>
    <numFmt numFmtId="164" formatCode="#,##0\ &quot;Kč&quot;"/>
    <numFmt numFmtId="165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4" tint="-0.2499700039625167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6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right" vertical="center"/>
    </xf>
    <xf numFmtId="164" fontId="2" fillId="3" borderId="13" xfId="0" applyNumberFormat="1" applyFont="1" applyFill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0" fontId="6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4" fontId="21" fillId="0" borderId="0" xfId="0" applyNumberFormat="1" applyFont="1" applyBorder="1" applyAlignment="1">
      <alignment horizontal="right" vertical="center"/>
    </xf>
    <xf numFmtId="164" fontId="21" fillId="0" borderId="5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2" fontId="0" fillId="0" borderId="1" xfId="0" applyNumberForma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2" fontId="0" fillId="0" borderId="14" xfId="0" applyNumberForma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64" fontId="2" fillId="5" borderId="3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 topLeftCell="A1">
      <selection activeCell="K25" sqref="K25"/>
    </sheetView>
  </sheetViews>
  <sheetFormatPr defaultColWidth="9.140625" defaultRowHeight="15"/>
  <cols>
    <col min="1" max="1" width="9.57421875" style="1" customWidth="1"/>
    <col min="2" max="2" width="16.7109375" style="1" customWidth="1"/>
    <col min="3" max="3" width="13.57421875" style="1" customWidth="1"/>
    <col min="4" max="4" width="4.57421875" style="1" customWidth="1"/>
    <col min="5" max="5" width="9.140625" style="1" customWidth="1"/>
    <col min="6" max="6" width="7.7109375" style="1" customWidth="1"/>
    <col min="7" max="7" width="12.421875" style="1" customWidth="1"/>
    <col min="8" max="8" width="12.8515625" style="24" customWidth="1"/>
    <col min="9" max="9" width="0.85546875" style="23" customWidth="1"/>
    <col min="10" max="16384" width="9.140625" style="23" customWidth="1"/>
  </cols>
  <sheetData>
    <row r="1" spans="1:8" ht="30" customHeight="1">
      <c r="A1" s="199" t="s">
        <v>88</v>
      </c>
      <c r="B1" s="200"/>
      <c r="C1" s="200"/>
      <c r="D1" s="200"/>
      <c r="E1" s="200"/>
      <c r="F1" s="200"/>
      <c r="G1" s="200"/>
      <c r="H1" s="200"/>
    </row>
    <row r="2" spans="1:8" ht="9" customHeight="1">
      <c r="A2" s="36"/>
      <c r="B2" s="37"/>
      <c r="C2" s="37"/>
      <c r="D2" s="37"/>
      <c r="E2" s="37"/>
      <c r="F2" s="37"/>
      <c r="G2" s="37"/>
      <c r="H2" s="37"/>
    </row>
    <row r="3" spans="1:8" ht="30" customHeight="1">
      <c r="A3" s="201" t="s">
        <v>192</v>
      </c>
      <c r="B3" s="202"/>
      <c r="C3" s="202"/>
      <c r="D3" s="202"/>
      <c r="E3" s="202"/>
      <c r="F3" s="202"/>
      <c r="G3" s="202"/>
      <c r="H3" s="202"/>
    </row>
    <row r="4" spans="1:8" s="32" customFormat="1" ht="9" customHeight="1">
      <c r="A4" s="41"/>
      <c r="B4" s="42"/>
      <c r="C4" s="42"/>
      <c r="D4" s="42"/>
      <c r="E4" s="42"/>
      <c r="F4" s="42"/>
      <c r="G4" s="42"/>
      <c r="H4" s="42"/>
    </row>
    <row r="5" spans="1:8" s="32" customFormat="1" ht="15" customHeight="1">
      <c r="A5" s="57" t="s">
        <v>89</v>
      </c>
      <c r="B5" s="58" t="s">
        <v>90</v>
      </c>
      <c r="C5" s="58"/>
      <c r="D5" s="59"/>
      <c r="E5" s="59"/>
      <c r="F5" s="59"/>
      <c r="G5" s="60" t="s">
        <v>92</v>
      </c>
      <c r="H5" s="61"/>
    </row>
    <row r="6" spans="1:8" s="32" customFormat="1" ht="12" customHeight="1">
      <c r="A6" s="62"/>
      <c r="B6" s="63"/>
      <c r="C6" s="122" t="s">
        <v>91</v>
      </c>
      <c r="D6" s="123"/>
      <c r="E6" s="123"/>
      <c r="F6" s="123"/>
      <c r="G6" s="124">
        <f>'sadové úpravy'!I9</f>
        <v>0</v>
      </c>
      <c r="H6" s="67"/>
    </row>
    <row r="7" spans="1:8" s="108" customFormat="1" ht="12" customHeight="1">
      <c r="A7" s="62"/>
      <c r="B7" s="63"/>
      <c r="C7" s="122" t="s">
        <v>191</v>
      </c>
      <c r="D7" s="123"/>
      <c r="E7" s="123"/>
      <c r="F7" s="123"/>
      <c r="G7" s="124">
        <f>'sadové úpravy'!I39</f>
        <v>0</v>
      </c>
      <c r="H7" s="117"/>
    </row>
    <row r="8" spans="1:8" s="32" customFormat="1" ht="12" customHeight="1">
      <c r="A8" s="68"/>
      <c r="B8" s="64"/>
      <c r="C8" s="122" t="s">
        <v>93</v>
      </c>
      <c r="D8" s="123"/>
      <c r="E8" s="123"/>
      <c r="F8" s="123"/>
      <c r="G8" s="124">
        <f>'sadové úpravy'!I122</f>
        <v>0</v>
      </c>
      <c r="H8" s="67"/>
    </row>
    <row r="9" spans="1:8" s="32" customFormat="1" ht="12" customHeight="1">
      <c r="A9" s="68"/>
      <c r="B9" s="64"/>
      <c r="C9" s="122" t="s">
        <v>94</v>
      </c>
      <c r="D9" s="123"/>
      <c r="E9" s="123"/>
      <c r="F9" s="123"/>
      <c r="G9" s="124"/>
      <c r="H9" s="67"/>
    </row>
    <row r="10" spans="1:8" s="32" customFormat="1" ht="12" customHeight="1">
      <c r="A10" s="68"/>
      <c r="B10" s="64"/>
      <c r="C10" s="122" t="s">
        <v>95</v>
      </c>
      <c r="D10" s="123"/>
      <c r="E10" s="123"/>
      <c r="F10" s="123"/>
      <c r="G10" s="124"/>
      <c r="H10" s="67"/>
    </row>
    <row r="11" spans="1:8" s="32" customFormat="1" ht="12" customHeight="1">
      <c r="A11" s="68"/>
      <c r="B11" s="64"/>
      <c r="C11" s="122" t="s">
        <v>96</v>
      </c>
      <c r="D11" s="123"/>
      <c r="E11" s="123"/>
      <c r="F11" s="123"/>
      <c r="G11" s="125"/>
      <c r="H11" s="67"/>
    </row>
    <row r="12" spans="1:8" s="32" customFormat="1" ht="15" customHeight="1">
      <c r="A12" s="68"/>
      <c r="B12" s="106"/>
      <c r="C12" s="114"/>
      <c r="D12" s="65"/>
      <c r="E12" s="44" t="s">
        <v>97</v>
      </c>
      <c r="F12" s="44"/>
      <c r="G12" s="66"/>
      <c r="H12" s="67"/>
    </row>
    <row r="13" spans="1:10" s="32" customFormat="1" ht="6" customHeight="1">
      <c r="A13" s="68"/>
      <c r="B13" s="64"/>
      <c r="C13" s="64"/>
      <c r="D13" s="65"/>
      <c r="E13" s="44"/>
      <c r="F13" s="45"/>
      <c r="G13" s="69"/>
      <c r="H13" s="70"/>
      <c r="I13" s="55"/>
      <c r="J13" s="55"/>
    </row>
    <row r="14" spans="1:12" s="32" customFormat="1" ht="15" customHeight="1">
      <c r="A14" s="68"/>
      <c r="B14" s="64"/>
      <c r="C14" s="64"/>
      <c r="D14" s="65"/>
      <c r="E14" s="198" t="s">
        <v>123</v>
      </c>
      <c r="F14" s="198"/>
      <c r="H14" s="118">
        <f>G12+G13</f>
        <v>0</v>
      </c>
      <c r="I14" s="55"/>
      <c r="J14" s="55"/>
      <c r="L14" s="46"/>
    </row>
    <row r="15" spans="1:12" s="32" customFormat="1" ht="15" customHeight="1">
      <c r="A15" s="68"/>
      <c r="B15" s="64"/>
      <c r="C15" s="64"/>
      <c r="D15" s="65"/>
      <c r="E15" s="45" t="s">
        <v>51</v>
      </c>
      <c r="F15" s="45"/>
      <c r="G15" s="69"/>
      <c r="H15" s="70">
        <f>H14*21%</f>
        <v>0</v>
      </c>
      <c r="I15" s="55"/>
      <c r="J15" s="55"/>
      <c r="L15" s="46"/>
    </row>
    <row r="16" spans="1:12" s="32" customFormat="1" ht="15" customHeight="1">
      <c r="A16" s="71"/>
      <c r="B16" s="72"/>
      <c r="C16" s="73"/>
      <c r="D16" s="74"/>
      <c r="E16" s="78" t="s">
        <v>101</v>
      </c>
      <c r="F16" s="78"/>
      <c r="G16" s="75"/>
      <c r="H16" s="76">
        <f>H14+H15</f>
        <v>0</v>
      </c>
      <c r="I16" s="55"/>
      <c r="J16" s="55"/>
      <c r="L16" s="46"/>
    </row>
    <row r="17" spans="1:12" s="32" customFormat="1" ht="15" customHeight="1">
      <c r="A17" s="41"/>
      <c r="B17" s="43"/>
      <c r="C17" s="43"/>
      <c r="D17" s="42"/>
      <c r="E17" s="42"/>
      <c r="F17" s="42"/>
      <c r="G17" s="54"/>
      <c r="H17" s="56"/>
      <c r="I17" s="55"/>
      <c r="J17" s="55"/>
      <c r="L17" s="46"/>
    </row>
    <row r="18" spans="1:12" s="32" customFormat="1" ht="15" customHeight="1">
      <c r="A18" s="57" t="s">
        <v>98</v>
      </c>
      <c r="B18" s="58" t="s">
        <v>203</v>
      </c>
      <c r="C18" s="58"/>
      <c r="D18" s="59"/>
      <c r="E18" s="59"/>
      <c r="F18" s="59"/>
      <c r="G18" s="60" t="s">
        <v>92</v>
      </c>
      <c r="H18" s="77"/>
      <c r="L18" s="46"/>
    </row>
    <row r="19" spans="1:12" s="32" customFormat="1" ht="12" customHeight="1">
      <c r="A19" s="68"/>
      <c r="B19" s="64"/>
      <c r="C19" s="122" t="s">
        <v>91</v>
      </c>
      <c r="D19" s="123"/>
      <c r="E19" s="123"/>
      <c r="F19" s="123"/>
      <c r="G19" s="124">
        <f>komunikace!H14</f>
        <v>0</v>
      </c>
      <c r="H19" s="67"/>
      <c r="L19" s="46"/>
    </row>
    <row r="20" spans="1:12" s="32" customFormat="1" ht="12" customHeight="1">
      <c r="A20" s="68"/>
      <c r="B20" s="64"/>
      <c r="C20" s="122" t="s">
        <v>194</v>
      </c>
      <c r="D20" s="123"/>
      <c r="E20" s="123"/>
      <c r="F20" s="123"/>
      <c r="G20" s="124">
        <f>komunikace!H28</f>
        <v>0</v>
      </c>
      <c r="H20" s="67"/>
      <c r="L20" s="46"/>
    </row>
    <row r="21" spans="1:12" s="32" customFormat="1" ht="12" customHeight="1">
      <c r="A21" s="68"/>
      <c r="B21" s="64"/>
      <c r="C21" s="122" t="s">
        <v>100</v>
      </c>
      <c r="D21" s="123"/>
      <c r="E21" s="123"/>
      <c r="F21" s="123"/>
      <c r="G21" s="125">
        <f>komunikace!H41</f>
        <v>0</v>
      </c>
      <c r="H21" s="67"/>
      <c r="L21" s="46"/>
    </row>
    <row r="22" spans="1:12" s="32" customFormat="1" ht="15" customHeight="1">
      <c r="A22" s="68"/>
      <c r="B22" s="64"/>
      <c r="C22" s="64"/>
      <c r="D22" s="65"/>
      <c r="E22" s="44" t="s">
        <v>99</v>
      </c>
      <c r="F22" s="44"/>
      <c r="G22" s="66">
        <f>SUM(G18:G21)</f>
        <v>0</v>
      </c>
      <c r="H22" s="67"/>
      <c r="L22" s="46"/>
    </row>
    <row r="23" spans="1:12" s="32" customFormat="1" ht="6" customHeight="1">
      <c r="A23" s="68"/>
      <c r="B23" s="64"/>
      <c r="C23" s="64"/>
      <c r="D23" s="65"/>
      <c r="E23" s="44"/>
      <c r="F23" s="45"/>
      <c r="G23" s="69"/>
      <c r="H23" s="70"/>
      <c r="L23" s="46"/>
    </row>
    <row r="24" spans="1:12" s="32" customFormat="1" ht="15" customHeight="1">
      <c r="A24" s="68"/>
      <c r="B24" s="64"/>
      <c r="C24" s="64"/>
      <c r="D24" s="65"/>
      <c r="E24" s="198" t="s">
        <v>123</v>
      </c>
      <c r="F24" s="198"/>
      <c r="H24" s="118">
        <f>G22+G23</f>
        <v>0</v>
      </c>
      <c r="L24" s="46"/>
    </row>
    <row r="25" spans="1:12" s="32" customFormat="1" ht="15" customHeight="1">
      <c r="A25" s="68"/>
      <c r="B25" s="64"/>
      <c r="C25" s="64"/>
      <c r="D25" s="65"/>
      <c r="E25" s="45" t="s">
        <v>51</v>
      </c>
      <c r="F25" s="45"/>
      <c r="G25" s="69"/>
      <c r="H25" s="70">
        <f>H24*21%</f>
        <v>0</v>
      </c>
      <c r="L25" s="46"/>
    </row>
    <row r="26" spans="1:12" s="32" customFormat="1" ht="15" customHeight="1">
      <c r="A26" s="71"/>
      <c r="B26" s="72"/>
      <c r="C26" s="73"/>
      <c r="D26" s="74"/>
      <c r="E26" s="78" t="s">
        <v>101</v>
      </c>
      <c r="F26" s="78"/>
      <c r="G26" s="75"/>
      <c r="H26" s="76">
        <f>H24+H25</f>
        <v>0</v>
      </c>
      <c r="L26" s="46"/>
    </row>
    <row r="27" spans="1:8" s="32" customFormat="1" ht="15" customHeight="1">
      <c r="A27" s="41"/>
      <c r="B27" s="43"/>
      <c r="C27" s="43"/>
      <c r="D27" s="42"/>
      <c r="E27" s="42"/>
      <c r="F27" s="42"/>
      <c r="G27" s="47"/>
      <c r="H27" s="48"/>
    </row>
    <row r="28" spans="1:8" s="32" customFormat="1" ht="15" customHeight="1">
      <c r="A28" s="57" t="s">
        <v>102</v>
      </c>
      <c r="B28" s="58" t="s">
        <v>138</v>
      </c>
      <c r="C28" s="58"/>
      <c r="D28" s="59"/>
      <c r="E28" s="59"/>
      <c r="F28" s="59"/>
      <c r="G28" s="60" t="s">
        <v>92</v>
      </c>
      <c r="H28" s="77"/>
    </row>
    <row r="29" spans="1:8" s="32" customFormat="1" ht="12" customHeight="1">
      <c r="A29" s="68"/>
      <c r="B29" s="64"/>
      <c r="C29" s="122" t="s">
        <v>202</v>
      </c>
      <c r="D29" s="123"/>
      <c r="E29" s="123"/>
      <c r="F29" s="123"/>
      <c r="G29" s="124">
        <f>mobiliář!H13</f>
        <v>0</v>
      </c>
      <c r="H29" s="67"/>
    </row>
    <row r="30" spans="1:8" s="32" customFormat="1" ht="12" customHeight="1">
      <c r="A30" s="68"/>
      <c r="B30" s="64"/>
      <c r="C30" s="122" t="s">
        <v>100</v>
      </c>
      <c r="D30" s="123"/>
      <c r="E30" s="123"/>
      <c r="F30" s="123"/>
      <c r="G30" s="124">
        <f>mobiliář!H20</f>
        <v>0</v>
      </c>
      <c r="H30" s="67"/>
    </row>
    <row r="31" spans="1:8" s="32" customFormat="1" ht="12" customHeight="1">
      <c r="A31" s="68"/>
      <c r="B31" s="64"/>
      <c r="C31" s="126" t="s">
        <v>103</v>
      </c>
      <c r="D31" s="123"/>
      <c r="E31" s="123"/>
      <c r="F31" s="123"/>
      <c r="G31" s="125">
        <f>mobiliář!H29</f>
        <v>0</v>
      </c>
      <c r="H31" s="67"/>
    </row>
    <row r="32" spans="1:8" s="32" customFormat="1" ht="15" customHeight="1">
      <c r="A32" s="68"/>
      <c r="B32" s="64"/>
      <c r="C32" s="64"/>
      <c r="D32" s="65"/>
      <c r="E32" s="44" t="s">
        <v>124</v>
      </c>
      <c r="F32" s="44"/>
      <c r="G32" s="66">
        <f>SUM(G28:G31)</f>
        <v>0</v>
      </c>
      <c r="H32" s="67"/>
    </row>
    <row r="33" spans="1:8" s="32" customFormat="1" ht="6" customHeight="1">
      <c r="A33" s="68"/>
      <c r="B33" s="64"/>
      <c r="C33" s="64"/>
      <c r="D33" s="65"/>
      <c r="E33" s="44"/>
      <c r="F33" s="45"/>
      <c r="G33" s="69"/>
      <c r="H33" s="70"/>
    </row>
    <row r="34" spans="1:8" s="32" customFormat="1" ht="15" customHeight="1">
      <c r="A34" s="68"/>
      <c r="B34" s="64"/>
      <c r="C34" s="64"/>
      <c r="D34" s="65"/>
      <c r="E34" s="198" t="s">
        <v>123</v>
      </c>
      <c r="F34" s="198"/>
      <c r="H34" s="118">
        <f>G32+G33</f>
        <v>0</v>
      </c>
    </row>
    <row r="35" spans="1:8" s="32" customFormat="1" ht="15" customHeight="1">
      <c r="A35" s="68"/>
      <c r="B35" s="64"/>
      <c r="C35" s="64"/>
      <c r="D35" s="65"/>
      <c r="E35" s="45" t="s">
        <v>51</v>
      </c>
      <c r="F35" s="45"/>
      <c r="G35" s="69"/>
      <c r="H35" s="70">
        <f>H34*21%</f>
        <v>0</v>
      </c>
    </row>
    <row r="36" spans="1:8" s="32" customFormat="1" ht="15" customHeight="1">
      <c r="A36" s="71"/>
      <c r="B36" s="72"/>
      <c r="C36" s="73"/>
      <c r="D36" s="74"/>
      <c r="E36" s="78" t="s">
        <v>101</v>
      </c>
      <c r="F36" s="78"/>
      <c r="G36" s="75"/>
      <c r="H36" s="76">
        <f>H34+H35</f>
        <v>0</v>
      </c>
    </row>
    <row r="37" spans="1:8" s="32" customFormat="1" ht="15" customHeight="1">
      <c r="A37" s="41"/>
      <c r="B37" s="43"/>
      <c r="C37" s="43"/>
      <c r="D37" s="42"/>
      <c r="E37" s="42"/>
      <c r="F37" s="42"/>
      <c r="G37" s="47"/>
      <c r="H37" s="48"/>
    </row>
    <row r="38" spans="1:8" s="108" customFormat="1" ht="15" customHeight="1">
      <c r="A38" s="57" t="s">
        <v>200</v>
      </c>
      <c r="B38" s="58" t="s">
        <v>201</v>
      </c>
      <c r="C38" s="58"/>
      <c r="D38" s="59"/>
      <c r="E38" s="59"/>
      <c r="F38" s="59"/>
      <c r="G38" s="60" t="s">
        <v>92</v>
      </c>
      <c r="H38" s="77"/>
    </row>
    <row r="39" spans="1:8" s="108" customFormat="1" ht="12" customHeight="1">
      <c r="A39" s="68"/>
      <c r="B39" s="64"/>
      <c r="C39" s="122" t="s">
        <v>202</v>
      </c>
      <c r="D39" s="123"/>
      <c r="E39" s="123"/>
      <c r="F39" s="123"/>
      <c r="G39" s="124">
        <f>vybavení!H13</f>
        <v>0</v>
      </c>
      <c r="H39" s="117"/>
    </row>
    <row r="40" spans="1:8" s="108" customFormat="1" ht="12" customHeight="1">
      <c r="A40" s="68"/>
      <c r="B40" s="64"/>
      <c r="C40" s="122" t="s">
        <v>100</v>
      </c>
      <c r="D40" s="123"/>
      <c r="E40" s="123"/>
      <c r="F40" s="123"/>
      <c r="G40" s="124">
        <f>vybavení!H20</f>
        <v>0</v>
      </c>
      <c r="H40" s="117"/>
    </row>
    <row r="41" spans="1:8" s="108" customFormat="1" ht="15" customHeight="1">
      <c r="A41" s="68"/>
      <c r="B41" s="64"/>
      <c r="C41" s="64"/>
      <c r="D41" s="65"/>
      <c r="E41" s="151" t="s">
        <v>124</v>
      </c>
      <c r="F41" s="151"/>
      <c r="G41" s="66">
        <f>SUM(G38:G40)</f>
        <v>0</v>
      </c>
      <c r="H41" s="117"/>
    </row>
    <row r="42" spans="1:8" s="108" customFormat="1" ht="6" customHeight="1">
      <c r="A42" s="68"/>
      <c r="B42" s="64"/>
      <c r="C42" s="64"/>
      <c r="D42" s="65"/>
      <c r="E42" s="151"/>
      <c r="F42" s="45"/>
      <c r="G42" s="69"/>
      <c r="H42" s="118"/>
    </row>
    <row r="43" spans="1:8" s="108" customFormat="1" ht="15" customHeight="1">
      <c r="A43" s="68"/>
      <c r="B43" s="64"/>
      <c r="C43" s="64"/>
      <c r="D43" s="65"/>
      <c r="E43" s="198" t="s">
        <v>123</v>
      </c>
      <c r="F43" s="198"/>
      <c r="H43" s="118">
        <f>G41+G42</f>
        <v>0</v>
      </c>
    </row>
    <row r="44" spans="1:8" s="108" customFormat="1" ht="15" customHeight="1">
      <c r="A44" s="68"/>
      <c r="B44" s="64"/>
      <c r="C44" s="64"/>
      <c r="D44" s="65"/>
      <c r="E44" s="45" t="s">
        <v>51</v>
      </c>
      <c r="F44" s="45"/>
      <c r="G44" s="69"/>
      <c r="H44" s="118">
        <f>H43*21%</f>
        <v>0</v>
      </c>
    </row>
    <row r="45" spans="1:8" s="108" customFormat="1" ht="15" customHeight="1">
      <c r="A45" s="71"/>
      <c r="B45" s="72"/>
      <c r="C45" s="73"/>
      <c r="D45" s="74"/>
      <c r="E45" s="78" t="s">
        <v>101</v>
      </c>
      <c r="F45" s="78"/>
      <c r="G45" s="75"/>
      <c r="H45" s="76">
        <f>H43+H44</f>
        <v>0</v>
      </c>
    </row>
    <row r="46" spans="1:8" s="55" customFormat="1" ht="15" customHeight="1">
      <c r="A46" s="186"/>
      <c r="B46" s="151"/>
      <c r="C46" s="151"/>
      <c r="D46" s="187"/>
      <c r="E46" s="188"/>
      <c r="F46" s="188"/>
      <c r="G46" s="189"/>
      <c r="H46" s="189"/>
    </row>
    <row r="47" spans="1:8" s="108" customFormat="1" ht="15" customHeight="1" thickBot="1">
      <c r="A47" s="111"/>
      <c r="B47" s="113"/>
      <c r="C47" s="113"/>
      <c r="D47" s="112"/>
      <c r="E47" s="112"/>
      <c r="F47" s="112"/>
      <c r="G47" s="115"/>
      <c r="H47" s="116"/>
    </row>
    <row r="48" spans="1:8" ht="24" customHeight="1" thickBot="1">
      <c r="A48" s="203" t="s">
        <v>12</v>
      </c>
      <c r="B48" s="204"/>
      <c r="C48" s="26"/>
      <c r="D48" s="26"/>
      <c r="E48" s="26"/>
      <c r="F48" s="26"/>
      <c r="G48" s="27"/>
      <c r="H48" s="28">
        <f>H14+H24+H34+H43</f>
        <v>0</v>
      </c>
    </row>
    <row r="49" spans="1:8" ht="24" customHeight="1" thickBot="1">
      <c r="A49" s="81" t="s">
        <v>51</v>
      </c>
      <c r="H49" s="16">
        <f>H48*21%</f>
        <v>0</v>
      </c>
    </row>
    <row r="50" spans="1:8" ht="30" customHeight="1" thickBot="1">
      <c r="A50" s="196" t="s">
        <v>52</v>
      </c>
      <c r="B50" s="197"/>
      <c r="C50" s="6"/>
      <c r="D50" s="6"/>
      <c r="E50" s="6"/>
      <c r="F50" s="6"/>
      <c r="G50" s="6"/>
      <c r="H50" s="35">
        <f>H48+H49</f>
        <v>0</v>
      </c>
    </row>
    <row r="55" spans="1:8" ht="15">
      <c r="A55" s="23"/>
      <c r="B55" s="23"/>
      <c r="C55" s="23"/>
      <c r="D55" s="23"/>
      <c r="E55" s="23"/>
      <c r="F55" s="23"/>
      <c r="G55" s="23"/>
      <c r="H55" s="23"/>
    </row>
    <row r="56" spans="1:8" ht="15">
      <c r="A56" s="23"/>
      <c r="B56" s="23"/>
      <c r="C56" s="23"/>
      <c r="D56" s="23"/>
      <c r="E56" s="23"/>
      <c r="F56" s="23"/>
      <c r="G56" s="23"/>
      <c r="H56" s="23"/>
    </row>
    <row r="57" spans="1:8" ht="15">
      <c r="A57" s="23"/>
      <c r="B57" s="23"/>
      <c r="C57" s="23"/>
      <c r="D57" s="23"/>
      <c r="E57" s="23"/>
      <c r="F57" s="23"/>
      <c r="G57" s="23"/>
      <c r="H57" s="23"/>
    </row>
    <row r="58" spans="1:8" ht="15">
      <c r="A58" s="23"/>
      <c r="B58" s="23"/>
      <c r="C58" s="23"/>
      <c r="D58" s="23"/>
      <c r="E58" s="23"/>
      <c r="F58" s="23"/>
      <c r="G58" s="23"/>
      <c r="H58" s="23"/>
    </row>
    <row r="59" spans="1:8" ht="15">
      <c r="A59" s="23"/>
      <c r="B59" s="23"/>
      <c r="C59" s="23"/>
      <c r="D59" s="23"/>
      <c r="E59" s="23"/>
      <c r="F59" s="23"/>
      <c r="G59" s="23"/>
      <c r="H59" s="23"/>
    </row>
    <row r="60" spans="1:8" ht="15">
      <c r="A60" s="23"/>
      <c r="B60" s="23"/>
      <c r="C60" s="23"/>
      <c r="D60" s="23"/>
      <c r="E60" s="23"/>
      <c r="F60" s="23"/>
      <c r="G60" s="23"/>
      <c r="H60" s="23"/>
    </row>
    <row r="61" spans="1:8" ht="15">
      <c r="A61" s="23"/>
      <c r="B61" s="23"/>
      <c r="C61" s="23"/>
      <c r="D61" s="23"/>
      <c r="E61" s="23"/>
      <c r="F61" s="23"/>
      <c r="G61" s="23"/>
      <c r="H61" s="23"/>
    </row>
    <row r="62" spans="1:8" ht="15">
      <c r="A62" s="23"/>
      <c r="B62" s="23"/>
      <c r="C62" s="23"/>
      <c r="D62" s="23"/>
      <c r="E62" s="23"/>
      <c r="F62" s="23"/>
      <c r="G62" s="23"/>
      <c r="H62" s="23"/>
    </row>
    <row r="63" spans="1:8" ht="15">
      <c r="A63" s="23"/>
      <c r="B63" s="23"/>
      <c r="C63" s="23"/>
      <c r="D63" s="23"/>
      <c r="E63" s="23"/>
      <c r="F63" s="23"/>
      <c r="G63" s="23"/>
      <c r="H63" s="23"/>
    </row>
    <row r="64" spans="1:8" ht="15">
      <c r="A64" s="23"/>
      <c r="B64" s="23"/>
      <c r="C64" s="23"/>
      <c r="D64" s="23"/>
      <c r="E64" s="23"/>
      <c r="F64" s="23"/>
      <c r="G64" s="23"/>
      <c r="H64" s="23"/>
    </row>
    <row r="66" spans="1:8" ht="15">
      <c r="A66" s="23"/>
      <c r="B66" s="23"/>
      <c r="C66" s="23"/>
      <c r="D66" s="23"/>
      <c r="E66" s="23"/>
      <c r="F66" s="23"/>
      <c r="G66" s="23"/>
      <c r="H66" s="23"/>
    </row>
    <row r="67" spans="1:8" ht="15">
      <c r="A67" s="23"/>
      <c r="B67" s="23"/>
      <c r="C67" s="23"/>
      <c r="D67" s="23"/>
      <c r="E67" s="23"/>
      <c r="F67" s="23"/>
      <c r="G67" s="23"/>
      <c r="H67" s="23"/>
    </row>
    <row r="68" spans="1:8" ht="15">
      <c r="A68" s="23"/>
      <c r="B68" s="23"/>
      <c r="C68" s="23"/>
      <c r="D68" s="23"/>
      <c r="E68" s="23"/>
      <c r="F68" s="23"/>
      <c r="G68" s="23"/>
      <c r="H68" s="23"/>
    </row>
    <row r="69" spans="1:8" ht="15">
      <c r="A69" s="23"/>
      <c r="B69" s="23"/>
      <c r="C69" s="23"/>
      <c r="D69" s="23"/>
      <c r="E69" s="23"/>
      <c r="F69" s="23"/>
      <c r="G69" s="23"/>
      <c r="H69" s="23"/>
    </row>
    <row r="70" spans="1:8" ht="15">
      <c r="A70" s="23"/>
      <c r="B70" s="23"/>
      <c r="C70" s="23"/>
      <c r="D70" s="23"/>
      <c r="E70" s="23"/>
      <c r="F70" s="23"/>
      <c r="G70" s="23"/>
      <c r="H70" s="23"/>
    </row>
    <row r="71" spans="1:8" ht="15">
      <c r="A71" s="23"/>
      <c r="B71" s="23"/>
      <c r="C71" s="23"/>
      <c r="D71" s="23"/>
      <c r="E71" s="23"/>
      <c r="F71" s="23"/>
      <c r="G71" s="23"/>
      <c r="H71" s="23"/>
    </row>
    <row r="72" spans="1:8" ht="15">
      <c r="A72" s="23"/>
      <c r="B72" s="23"/>
      <c r="C72" s="23"/>
      <c r="D72" s="23"/>
      <c r="E72" s="23"/>
      <c r="F72" s="23"/>
      <c r="G72" s="23"/>
      <c r="H72" s="23"/>
    </row>
    <row r="75" spans="1:8" ht="15">
      <c r="A75" s="23"/>
      <c r="B75" s="23"/>
      <c r="C75" s="23"/>
      <c r="D75" s="23"/>
      <c r="E75" s="23"/>
      <c r="F75" s="23"/>
      <c r="G75" s="23"/>
      <c r="H75" s="23"/>
    </row>
    <row r="78" spans="1:8" ht="15">
      <c r="A78" s="23"/>
      <c r="B78" s="23"/>
      <c r="C78" s="23"/>
      <c r="D78" s="23"/>
      <c r="E78" s="23"/>
      <c r="F78" s="23"/>
      <c r="G78" s="23"/>
      <c r="H78" s="23"/>
    </row>
    <row r="79" spans="1:8" ht="15">
      <c r="A79" s="23"/>
      <c r="B79" s="23"/>
      <c r="C79" s="23"/>
      <c r="D79" s="23"/>
      <c r="E79" s="23"/>
      <c r="F79" s="23"/>
      <c r="G79" s="23"/>
      <c r="H79" s="23"/>
    </row>
    <row r="80" spans="1:8" ht="15">
      <c r="A80" s="23"/>
      <c r="B80" s="23"/>
      <c r="C80" s="23"/>
      <c r="D80" s="23"/>
      <c r="E80" s="23"/>
      <c r="F80" s="23"/>
      <c r="G80" s="23"/>
      <c r="H80" s="23"/>
    </row>
    <row r="81" spans="1:8" ht="15">
      <c r="A81" s="23"/>
      <c r="B81" s="23"/>
      <c r="C81" s="23"/>
      <c r="D81" s="23"/>
      <c r="E81" s="23"/>
      <c r="F81" s="23"/>
      <c r="G81" s="23"/>
      <c r="H81" s="23"/>
    </row>
    <row r="82" spans="1:8" ht="15">
      <c r="A82" s="23"/>
      <c r="B82" s="23"/>
      <c r="C82" s="23"/>
      <c r="D82" s="23"/>
      <c r="E82" s="23"/>
      <c r="F82" s="23"/>
      <c r="G82" s="23"/>
      <c r="H82" s="23"/>
    </row>
    <row r="83" spans="1:8" ht="15">
      <c r="A83" s="23"/>
      <c r="B83" s="23"/>
      <c r="C83" s="23"/>
      <c r="D83" s="23"/>
      <c r="E83" s="23"/>
      <c r="F83" s="23"/>
      <c r="G83" s="23"/>
      <c r="H83" s="23"/>
    </row>
    <row r="84" spans="1:8" ht="15">
      <c r="A84" s="23"/>
      <c r="B84" s="23"/>
      <c r="C84" s="23"/>
      <c r="D84" s="23"/>
      <c r="E84" s="23"/>
      <c r="F84" s="23"/>
      <c r="G84" s="23"/>
      <c r="H84" s="23"/>
    </row>
  </sheetData>
  <mergeCells count="8">
    <mergeCell ref="A50:B50"/>
    <mergeCell ref="E14:F14"/>
    <mergeCell ref="A1:H1"/>
    <mergeCell ref="E24:F24"/>
    <mergeCell ref="A3:H3"/>
    <mergeCell ref="E34:F34"/>
    <mergeCell ref="A48:B48"/>
    <mergeCell ref="E43:F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3"/>
  <sheetViews>
    <sheetView workbookViewId="0" topLeftCell="A183">
      <selection activeCell="U247" sqref="U247"/>
    </sheetView>
  </sheetViews>
  <sheetFormatPr defaultColWidth="9.140625" defaultRowHeight="15"/>
  <cols>
    <col min="1" max="2" width="4.8515625" style="1" customWidth="1"/>
    <col min="3" max="3" width="22.57421875" style="1" customWidth="1"/>
    <col min="4" max="4" width="13.57421875" style="1" customWidth="1"/>
    <col min="5" max="5" width="4.57421875" style="1" customWidth="1"/>
    <col min="6" max="8" width="7.28125" style="1" customWidth="1"/>
    <col min="9" max="9" width="14.421875" style="24" customWidth="1"/>
    <col min="10" max="10" width="0.85546875" style="23" customWidth="1"/>
    <col min="11" max="16384" width="9.140625" style="23" customWidth="1"/>
  </cols>
  <sheetData>
    <row r="2" spans="1:9" ht="60" customHeight="1">
      <c r="A2" s="199" t="s">
        <v>139</v>
      </c>
      <c r="B2" s="199"/>
      <c r="C2" s="200"/>
      <c r="D2" s="200"/>
      <c r="E2" s="200"/>
      <c r="F2" s="200"/>
      <c r="G2" s="200"/>
      <c r="H2" s="200"/>
      <c r="I2" s="200"/>
    </row>
    <row r="4" spans="1:9" ht="24" customHeight="1">
      <c r="A4" s="307" t="s">
        <v>85</v>
      </c>
      <c r="B4" s="307"/>
      <c r="C4" s="307"/>
      <c r="D4" s="307"/>
      <c r="E4" s="307"/>
      <c r="F4" s="307"/>
      <c r="G4" s="307"/>
      <c r="H4" s="307"/>
      <c r="I4" s="307"/>
    </row>
    <row r="5" spans="1:9" ht="15">
      <c r="A5" s="229" t="s">
        <v>13</v>
      </c>
      <c r="B5" s="229"/>
      <c r="C5" s="230"/>
      <c r="D5" s="230"/>
      <c r="E5" s="230"/>
      <c r="F5" s="230"/>
      <c r="G5" s="230"/>
      <c r="H5" s="230"/>
      <c r="I5" s="230"/>
    </row>
    <row r="7" spans="1:9" ht="22.5">
      <c r="A7" s="94" t="s">
        <v>107</v>
      </c>
      <c r="B7" s="50"/>
      <c r="C7" s="207" t="s">
        <v>0</v>
      </c>
      <c r="D7" s="207"/>
      <c r="E7" s="207"/>
      <c r="F7" s="22" t="s">
        <v>2</v>
      </c>
      <c r="G7" s="22" t="s">
        <v>3</v>
      </c>
      <c r="H7" s="22" t="s">
        <v>4</v>
      </c>
      <c r="I7" s="22" t="s">
        <v>5</v>
      </c>
    </row>
    <row r="8" spans="1:9" ht="30" customHeight="1" thickBot="1">
      <c r="A8" s="94">
        <v>1</v>
      </c>
      <c r="B8" s="49"/>
      <c r="C8" s="211" t="s">
        <v>1</v>
      </c>
      <c r="D8" s="211"/>
      <c r="E8" s="211"/>
      <c r="F8" s="5">
        <v>627</v>
      </c>
      <c r="G8" s="5" t="s">
        <v>6</v>
      </c>
      <c r="H8" s="85"/>
      <c r="I8" s="5">
        <f>H8*F8</f>
        <v>0</v>
      </c>
    </row>
    <row r="9" spans="1:9" ht="24" customHeight="1" thickBot="1">
      <c r="A9" s="253" t="s">
        <v>12</v>
      </c>
      <c r="B9" s="254"/>
      <c r="C9" s="254"/>
      <c r="D9" s="26"/>
      <c r="E9" s="26"/>
      <c r="F9" s="26"/>
      <c r="G9" s="26"/>
      <c r="H9" s="27"/>
      <c r="I9" s="28">
        <f>SUM(I8)</f>
        <v>0</v>
      </c>
    </row>
    <row r="11" spans="1:9" s="107" customFormat="1" ht="15">
      <c r="A11" s="1"/>
      <c r="B11" s="1"/>
      <c r="C11" s="1"/>
      <c r="D11" s="1"/>
      <c r="E11" s="1"/>
      <c r="F11" s="1"/>
      <c r="G11" s="1"/>
      <c r="H11" s="1"/>
      <c r="I11" s="24"/>
    </row>
    <row r="12" spans="1:9" s="107" customFormat="1" ht="15">
      <c r="A12" s="1"/>
      <c r="B12" s="1"/>
      <c r="C12" s="1"/>
      <c r="D12" s="1"/>
      <c r="E12" s="1"/>
      <c r="F12" s="1"/>
      <c r="G12" s="1"/>
      <c r="H12" s="1"/>
      <c r="I12" s="24"/>
    </row>
    <row r="13" spans="1:9" s="107" customFormat="1" ht="24" customHeight="1">
      <c r="A13" s="228" t="s">
        <v>174</v>
      </c>
      <c r="B13" s="228"/>
      <c r="C13" s="228"/>
      <c r="D13" s="228"/>
      <c r="E13" s="228"/>
      <c r="F13" s="228"/>
      <c r="G13" s="228"/>
      <c r="H13" s="228"/>
      <c r="I13" s="228"/>
    </row>
    <row r="14" spans="1:9" s="107" customFormat="1" ht="15">
      <c r="A14" s="229" t="s">
        <v>13</v>
      </c>
      <c r="B14" s="229"/>
      <c r="C14" s="230"/>
      <c r="D14" s="230"/>
      <c r="E14" s="230"/>
      <c r="F14" s="230"/>
      <c r="G14" s="230"/>
      <c r="H14" s="230"/>
      <c r="I14" s="230"/>
    </row>
    <row r="15" spans="1:9" s="107" customFormat="1" ht="15">
      <c r="A15" s="160" t="s">
        <v>140</v>
      </c>
      <c r="B15" s="160"/>
      <c r="C15" s="24"/>
      <c r="D15" s="24"/>
      <c r="E15" s="29"/>
      <c r="F15" s="24"/>
      <c r="G15" s="24"/>
      <c r="H15" s="24"/>
      <c r="I15" s="24"/>
    </row>
    <row r="16" spans="1:9" s="107" customFormat="1" ht="15">
      <c r="A16" s="160" t="s">
        <v>141</v>
      </c>
      <c r="B16" s="160"/>
      <c r="C16" s="24"/>
      <c r="D16" s="24"/>
      <c r="E16" s="24"/>
      <c r="F16" s="24"/>
      <c r="G16" s="24"/>
      <c r="H16" s="24"/>
      <c r="I16" s="24"/>
    </row>
    <row r="17" spans="1:9" s="107" customFormat="1" ht="15">
      <c r="A17" s="160"/>
      <c r="B17" s="160"/>
      <c r="C17" s="24"/>
      <c r="D17" s="24"/>
      <c r="E17" s="24"/>
      <c r="F17" s="24"/>
      <c r="G17" s="24"/>
      <c r="H17" s="24"/>
      <c r="I17" s="24"/>
    </row>
    <row r="18" spans="1:9" s="107" customFormat="1" ht="15">
      <c r="A18" s="161" t="s">
        <v>142</v>
      </c>
      <c r="B18" s="162"/>
      <c r="C18" s="163" t="s">
        <v>143</v>
      </c>
      <c r="D18" s="24"/>
      <c r="E18" s="24"/>
      <c r="F18" s="24"/>
      <c r="G18" s="24"/>
      <c r="H18" s="24"/>
      <c r="I18" s="24"/>
    </row>
    <row r="19" spans="1:9" s="107" customFormat="1" ht="15" customHeight="1">
      <c r="A19" s="231" t="s">
        <v>107</v>
      </c>
      <c r="B19" s="233" t="s">
        <v>8</v>
      </c>
      <c r="C19" s="235" t="s">
        <v>9</v>
      </c>
      <c r="D19" s="236"/>
      <c r="E19" s="237"/>
      <c r="F19" s="241" t="s">
        <v>144</v>
      </c>
      <c r="G19" s="207" t="s">
        <v>145</v>
      </c>
      <c r="H19" s="207" t="s">
        <v>0</v>
      </c>
      <c r="I19" s="207" t="s">
        <v>10</v>
      </c>
    </row>
    <row r="20" spans="1:9" s="107" customFormat="1" ht="15">
      <c r="A20" s="232"/>
      <c r="B20" s="234"/>
      <c r="C20" s="238"/>
      <c r="D20" s="239"/>
      <c r="E20" s="240"/>
      <c r="F20" s="242"/>
      <c r="G20" s="207"/>
      <c r="H20" s="207"/>
      <c r="I20" s="207"/>
    </row>
    <row r="21" spans="1:9" s="107" customFormat="1" ht="31.5" customHeight="1">
      <c r="A21" s="164">
        <v>1</v>
      </c>
      <c r="B21" s="147">
        <v>38</v>
      </c>
      <c r="C21" s="216" t="s">
        <v>146</v>
      </c>
      <c r="D21" s="217"/>
      <c r="E21" s="218"/>
      <c r="F21" s="165" t="s">
        <v>147</v>
      </c>
      <c r="G21" s="166" t="s">
        <v>148</v>
      </c>
      <c r="H21" s="148" t="s">
        <v>149</v>
      </c>
      <c r="I21" s="167"/>
    </row>
    <row r="22" spans="1:9" s="107" customFormat="1" ht="15">
      <c r="A22" s="164">
        <f aca="true" t="shared" si="0" ref="A22:A29">A21+1</f>
        <v>2</v>
      </c>
      <c r="B22" s="147">
        <v>67</v>
      </c>
      <c r="C22" s="216" t="s">
        <v>150</v>
      </c>
      <c r="D22" s="217"/>
      <c r="E22" s="218"/>
      <c r="F22" s="165" t="s">
        <v>151</v>
      </c>
      <c r="G22" s="166" t="s">
        <v>152</v>
      </c>
      <c r="H22" s="148" t="s">
        <v>149</v>
      </c>
      <c r="I22" s="167"/>
    </row>
    <row r="23" spans="1:9" s="107" customFormat="1" ht="15">
      <c r="A23" s="164">
        <f t="shared" si="0"/>
        <v>3</v>
      </c>
      <c r="B23" s="147">
        <v>70</v>
      </c>
      <c r="C23" s="219" t="s">
        <v>153</v>
      </c>
      <c r="D23" s="220"/>
      <c r="E23" s="221"/>
      <c r="F23" s="165" t="s">
        <v>154</v>
      </c>
      <c r="G23" s="166" t="s">
        <v>155</v>
      </c>
      <c r="H23" s="148" t="s">
        <v>149</v>
      </c>
      <c r="I23" s="167"/>
    </row>
    <row r="24" spans="1:9" s="107" customFormat="1" ht="15">
      <c r="A24" s="164">
        <f t="shared" si="0"/>
        <v>4</v>
      </c>
      <c r="B24" s="147">
        <v>71</v>
      </c>
      <c r="C24" s="219" t="s">
        <v>153</v>
      </c>
      <c r="D24" s="220"/>
      <c r="E24" s="221"/>
      <c r="F24" s="165" t="s">
        <v>156</v>
      </c>
      <c r="G24" s="166" t="s">
        <v>157</v>
      </c>
      <c r="H24" s="148" t="s">
        <v>149</v>
      </c>
      <c r="I24" s="167"/>
    </row>
    <row r="25" spans="1:9" s="107" customFormat="1" ht="15">
      <c r="A25" s="164">
        <f t="shared" si="0"/>
        <v>5</v>
      </c>
      <c r="B25" s="147">
        <v>79</v>
      </c>
      <c r="C25" s="219" t="s">
        <v>153</v>
      </c>
      <c r="D25" s="220"/>
      <c r="E25" s="221"/>
      <c r="F25" s="165" t="s">
        <v>158</v>
      </c>
      <c r="G25" s="166" t="s">
        <v>159</v>
      </c>
      <c r="H25" s="148" t="s">
        <v>149</v>
      </c>
      <c r="I25" s="167"/>
    </row>
    <row r="26" spans="1:9" s="107" customFormat="1" ht="15">
      <c r="A26" s="164">
        <f t="shared" si="0"/>
        <v>6</v>
      </c>
      <c r="B26" s="147">
        <v>85</v>
      </c>
      <c r="C26" s="222" t="s">
        <v>11</v>
      </c>
      <c r="D26" s="223"/>
      <c r="E26" s="224"/>
      <c r="F26" s="165" t="s">
        <v>160</v>
      </c>
      <c r="G26" s="166" t="s">
        <v>161</v>
      </c>
      <c r="H26" s="148" t="s">
        <v>149</v>
      </c>
      <c r="I26" s="167"/>
    </row>
    <row r="27" spans="1:9" s="107" customFormat="1" ht="15">
      <c r="A27" s="164">
        <f t="shared" si="0"/>
        <v>7</v>
      </c>
      <c r="B27" s="147">
        <v>87</v>
      </c>
      <c r="C27" s="222" t="s">
        <v>162</v>
      </c>
      <c r="D27" s="223"/>
      <c r="E27" s="224"/>
      <c r="F27" s="165" t="s">
        <v>163</v>
      </c>
      <c r="G27" s="166" t="s">
        <v>164</v>
      </c>
      <c r="H27" s="148" t="s">
        <v>149</v>
      </c>
      <c r="I27" s="167"/>
    </row>
    <row r="28" spans="1:9" s="107" customFormat="1" ht="15">
      <c r="A28" s="164">
        <f t="shared" si="0"/>
        <v>8</v>
      </c>
      <c r="B28" s="147">
        <v>93</v>
      </c>
      <c r="C28" s="222" t="s">
        <v>162</v>
      </c>
      <c r="D28" s="223"/>
      <c r="E28" s="224"/>
      <c r="F28" s="165" t="s">
        <v>165</v>
      </c>
      <c r="G28" s="166" t="s">
        <v>166</v>
      </c>
      <c r="H28" s="148" t="s">
        <v>149</v>
      </c>
      <c r="I28" s="167"/>
    </row>
    <row r="29" spans="1:9" s="107" customFormat="1" ht="15.75" thickBot="1">
      <c r="A29" s="164">
        <f t="shared" si="0"/>
        <v>9</v>
      </c>
      <c r="B29" s="168">
        <v>102</v>
      </c>
      <c r="C29" s="225" t="s">
        <v>167</v>
      </c>
      <c r="D29" s="226"/>
      <c r="E29" s="227"/>
      <c r="F29" s="169" t="s">
        <v>168</v>
      </c>
      <c r="G29" s="170" t="s">
        <v>155</v>
      </c>
      <c r="H29" s="171" t="s">
        <v>149</v>
      </c>
      <c r="I29" s="167"/>
    </row>
    <row r="30" spans="1:9" s="107" customFormat="1" ht="15.75" thickBot="1">
      <c r="A30" s="205" t="s">
        <v>39</v>
      </c>
      <c r="B30" s="206"/>
      <c r="C30" s="206"/>
      <c r="D30" s="172"/>
      <c r="E30" s="172"/>
      <c r="F30" s="172"/>
      <c r="G30" s="172"/>
      <c r="H30" s="173"/>
      <c r="I30" s="12">
        <f>SUM(I21:I29)</f>
        <v>0</v>
      </c>
    </row>
    <row r="31" spans="1:9" s="107" customFormat="1" ht="15">
      <c r="A31" s="1"/>
      <c r="B31" s="1"/>
      <c r="C31" s="1"/>
      <c r="D31" s="1"/>
      <c r="E31" s="1"/>
      <c r="F31" s="1"/>
      <c r="G31" s="1"/>
      <c r="H31" s="1"/>
      <c r="I31" s="24"/>
    </row>
    <row r="32" spans="1:9" s="107" customFormat="1" ht="24" customHeight="1">
      <c r="A32" s="119" t="s">
        <v>107</v>
      </c>
      <c r="B32" s="150"/>
      <c r="C32" s="207" t="s">
        <v>0</v>
      </c>
      <c r="D32" s="207"/>
      <c r="E32" s="207"/>
      <c r="F32" s="149" t="s">
        <v>2</v>
      </c>
      <c r="G32" s="149" t="s">
        <v>3</v>
      </c>
      <c r="H32" s="149" t="s">
        <v>4</v>
      </c>
      <c r="I32" s="149" t="s">
        <v>5</v>
      </c>
    </row>
    <row r="33" spans="1:9" s="30" customFormat="1" ht="15.75" customHeight="1">
      <c r="A33" s="174">
        <v>10</v>
      </c>
      <c r="B33" s="144"/>
      <c r="C33" s="208" t="s">
        <v>169</v>
      </c>
      <c r="D33" s="209"/>
      <c r="E33" s="210"/>
      <c r="F33" s="165">
        <v>70</v>
      </c>
      <c r="G33" s="166" t="s">
        <v>6</v>
      </c>
      <c r="H33" s="145"/>
      <c r="I33" s="167"/>
    </row>
    <row r="34" spans="1:9" s="107" customFormat="1" ht="24" customHeight="1">
      <c r="A34" s="119">
        <v>11</v>
      </c>
      <c r="B34" s="150"/>
      <c r="C34" s="211" t="s">
        <v>170</v>
      </c>
      <c r="D34" s="211"/>
      <c r="E34" s="211"/>
      <c r="F34" s="211" t="s">
        <v>171</v>
      </c>
      <c r="G34" s="211"/>
      <c r="H34" s="211"/>
      <c r="I34" s="211"/>
    </row>
    <row r="35" spans="1:9" s="107" customFormat="1" ht="15" customHeight="1">
      <c r="A35" s="174">
        <f>A34+1</f>
        <v>12</v>
      </c>
      <c r="B35" s="146"/>
      <c r="C35" s="212" t="s">
        <v>172</v>
      </c>
      <c r="D35" s="212"/>
      <c r="E35" s="212"/>
      <c r="F35" s="146">
        <v>13.5</v>
      </c>
      <c r="G35" s="146" t="s">
        <v>31</v>
      </c>
      <c r="H35" s="175"/>
      <c r="I35" s="167">
        <f>F35*H35*-1</f>
        <v>0</v>
      </c>
    </row>
    <row r="36" spans="1:9" s="107" customFormat="1" ht="14.25" customHeight="1" thickBot="1">
      <c r="A36" s="174">
        <f>A35+1</f>
        <v>13</v>
      </c>
      <c r="B36" s="146"/>
      <c r="C36" s="213" t="s">
        <v>173</v>
      </c>
      <c r="D36" s="213"/>
      <c r="E36" s="213"/>
      <c r="F36" s="146">
        <v>9</v>
      </c>
      <c r="G36" s="146" t="s">
        <v>34</v>
      </c>
      <c r="H36" s="179"/>
      <c r="I36" s="167">
        <f>F36*H36</f>
        <v>0</v>
      </c>
    </row>
    <row r="37" spans="1:9" s="107" customFormat="1" ht="15.75" thickBot="1">
      <c r="A37" s="205" t="s">
        <v>39</v>
      </c>
      <c r="B37" s="206"/>
      <c r="C37" s="206"/>
      <c r="D37" s="172"/>
      <c r="E37" s="172"/>
      <c r="F37" s="172"/>
      <c r="G37" s="172"/>
      <c r="H37" s="173"/>
      <c r="I37" s="12">
        <f>SUM(I35:I36)</f>
        <v>0</v>
      </c>
    </row>
    <row r="38" spans="1:9" s="107" customFormat="1" ht="15.75" thickBot="1">
      <c r="A38" s="1"/>
      <c r="B38" s="1"/>
      <c r="C38" s="1"/>
      <c r="D38" s="1"/>
      <c r="E38" s="1"/>
      <c r="F38" s="1"/>
      <c r="G38" s="1"/>
      <c r="H38" s="1"/>
      <c r="I38" s="24"/>
    </row>
    <row r="39" spans="1:9" s="107" customFormat="1" ht="24" customHeight="1" thickBot="1">
      <c r="A39" s="214" t="s">
        <v>12</v>
      </c>
      <c r="B39" s="215"/>
      <c r="C39" s="215"/>
      <c r="D39" s="176"/>
      <c r="E39" s="176"/>
      <c r="F39" s="176"/>
      <c r="G39" s="176"/>
      <c r="H39" s="177"/>
      <c r="I39" s="178">
        <f>I30+I37</f>
        <v>0</v>
      </c>
    </row>
    <row r="40" spans="1:9" s="107" customFormat="1" ht="15">
      <c r="A40" s="1"/>
      <c r="B40" s="1"/>
      <c r="C40" s="1"/>
      <c r="D40" s="1"/>
      <c r="E40" s="1"/>
      <c r="F40" s="1"/>
      <c r="G40" s="1"/>
      <c r="H40" s="1"/>
      <c r="I40" s="24"/>
    </row>
    <row r="41" spans="1:9" s="107" customFormat="1" ht="15">
      <c r="A41" s="1"/>
      <c r="B41" s="1"/>
      <c r="C41" s="1"/>
      <c r="D41" s="1"/>
      <c r="E41" s="1"/>
      <c r="F41" s="1"/>
      <c r="G41" s="1"/>
      <c r="H41" s="1"/>
      <c r="I41" s="24"/>
    </row>
    <row r="42" spans="1:9" s="107" customFormat="1" ht="15">
      <c r="A42" s="1"/>
      <c r="B42" s="1"/>
      <c r="C42" s="1"/>
      <c r="D42" s="1"/>
      <c r="E42" s="1"/>
      <c r="F42" s="1"/>
      <c r="G42" s="1"/>
      <c r="H42" s="1"/>
      <c r="I42" s="24"/>
    </row>
    <row r="43" spans="1:9" ht="24" customHeight="1">
      <c r="A43" s="228" t="s">
        <v>175</v>
      </c>
      <c r="B43" s="228"/>
      <c r="C43" s="228"/>
      <c r="D43" s="228"/>
      <c r="E43" s="228"/>
      <c r="F43" s="228"/>
      <c r="G43" s="228"/>
      <c r="H43" s="228"/>
      <c r="I43" s="228"/>
    </row>
    <row r="44" spans="1:9" ht="15">
      <c r="A44" s="229" t="s">
        <v>13</v>
      </c>
      <c r="B44" s="229"/>
      <c r="C44" s="230"/>
      <c r="D44" s="230"/>
      <c r="E44" s="230"/>
      <c r="F44" s="230"/>
      <c r="G44" s="230"/>
      <c r="H44" s="230"/>
      <c r="I44" s="230"/>
    </row>
    <row r="45" spans="1:9" s="107" customFormat="1" ht="15">
      <c r="A45" s="182"/>
      <c r="B45" s="182"/>
      <c r="C45" s="183"/>
      <c r="D45" s="183"/>
      <c r="E45" s="183"/>
      <c r="F45" s="183"/>
      <c r="G45" s="183"/>
      <c r="H45" s="183"/>
      <c r="I45" s="183"/>
    </row>
    <row r="46" spans="1:9" ht="15">
      <c r="A46" s="19"/>
      <c r="B46" s="52"/>
      <c r="C46" s="19"/>
      <c r="D46" s="19"/>
      <c r="E46" s="19"/>
      <c r="F46" s="19"/>
      <c r="G46" s="19"/>
      <c r="H46" s="19"/>
      <c r="I46" s="31"/>
    </row>
    <row r="47" spans="1:9" s="30" customFormat="1" ht="15" customHeight="1">
      <c r="A47" s="305" t="s">
        <v>107</v>
      </c>
      <c r="B47" s="277" t="s">
        <v>8</v>
      </c>
      <c r="C47" s="299" t="s">
        <v>9</v>
      </c>
      <c r="D47" s="300"/>
      <c r="E47" s="300"/>
      <c r="F47" s="301"/>
      <c r="G47" s="298" t="s">
        <v>0</v>
      </c>
      <c r="H47" s="298"/>
      <c r="I47" s="298" t="s">
        <v>10</v>
      </c>
    </row>
    <row r="48" spans="1:9" s="30" customFormat="1" ht="15" customHeight="1">
      <c r="A48" s="305"/>
      <c r="B48" s="277"/>
      <c r="C48" s="302"/>
      <c r="D48" s="303"/>
      <c r="E48" s="303"/>
      <c r="F48" s="304"/>
      <c r="G48" s="298"/>
      <c r="H48" s="298"/>
      <c r="I48" s="298"/>
    </row>
    <row r="49" spans="1:9" s="30" customFormat="1" ht="15" customHeight="1">
      <c r="A49" s="134">
        <v>2</v>
      </c>
      <c r="B49" s="129">
        <v>8</v>
      </c>
      <c r="C49" s="247" t="s">
        <v>7</v>
      </c>
      <c r="D49" s="248"/>
      <c r="E49" s="248"/>
      <c r="F49" s="249"/>
      <c r="G49" s="212" t="s">
        <v>14</v>
      </c>
      <c r="H49" s="212"/>
      <c r="I49" s="133"/>
    </row>
    <row r="50" spans="1:9" s="30" customFormat="1" ht="15" customHeight="1">
      <c r="A50" s="134">
        <f aca="true" t="shared" si="1" ref="A50:A120">A49+1</f>
        <v>3</v>
      </c>
      <c r="B50" s="129">
        <v>11</v>
      </c>
      <c r="C50" s="247" t="s">
        <v>15</v>
      </c>
      <c r="D50" s="248"/>
      <c r="E50" s="248"/>
      <c r="F50" s="249"/>
      <c r="G50" s="212" t="s">
        <v>14</v>
      </c>
      <c r="H50" s="212"/>
      <c r="I50" s="133"/>
    </row>
    <row r="51" spans="1:9" s="30" customFormat="1" ht="15" customHeight="1">
      <c r="A51" s="134">
        <f t="shared" si="1"/>
        <v>4</v>
      </c>
      <c r="B51" s="129">
        <v>12</v>
      </c>
      <c r="C51" s="247" t="s">
        <v>7</v>
      </c>
      <c r="D51" s="248"/>
      <c r="E51" s="248"/>
      <c r="F51" s="249"/>
      <c r="G51" s="212" t="s">
        <v>14</v>
      </c>
      <c r="H51" s="212"/>
      <c r="I51" s="133"/>
    </row>
    <row r="52" spans="1:9" s="30" customFormat="1" ht="15" customHeight="1">
      <c r="A52" s="134">
        <f t="shared" si="1"/>
        <v>5</v>
      </c>
      <c r="B52" s="129">
        <v>13</v>
      </c>
      <c r="C52" s="247" t="s">
        <v>16</v>
      </c>
      <c r="D52" s="248"/>
      <c r="E52" s="248"/>
      <c r="F52" s="249"/>
      <c r="G52" s="212" t="s">
        <v>14</v>
      </c>
      <c r="H52" s="212"/>
      <c r="I52" s="133"/>
    </row>
    <row r="53" spans="1:9" s="30" customFormat="1" ht="15" customHeight="1">
      <c r="A53" s="134">
        <f t="shared" si="1"/>
        <v>6</v>
      </c>
      <c r="B53" s="129">
        <v>14</v>
      </c>
      <c r="C53" s="247" t="s">
        <v>7</v>
      </c>
      <c r="D53" s="248"/>
      <c r="E53" s="248"/>
      <c r="F53" s="249"/>
      <c r="G53" s="212" t="s">
        <v>14</v>
      </c>
      <c r="H53" s="212"/>
      <c r="I53" s="133"/>
    </row>
    <row r="54" spans="1:9" s="30" customFormat="1" ht="15" customHeight="1">
      <c r="A54" s="134">
        <f t="shared" si="1"/>
        <v>7</v>
      </c>
      <c r="B54" s="129">
        <v>15</v>
      </c>
      <c r="C54" s="247" t="s">
        <v>7</v>
      </c>
      <c r="D54" s="248"/>
      <c r="E54" s="248"/>
      <c r="F54" s="249"/>
      <c r="G54" s="212" t="s">
        <v>14</v>
      </c>
      <c r="H54" s="212"/>
      <c r="I54" s="133"/>
    </row>
    <row r="55" spans="1:9" s="30" customFormat="1" ht="15" customHeight="1">
      <c r="A55" s="134">
        <f t="shared" si="1"/>
        <v>8</v>
      </c>
      <c r="B55" s="129">
        <v>16</v>
      </c>
      <c r="C55" s="247" t="s">
        <v>17</v>
      </c>
      <c r="D55" s="248"/>
      <c r="E55" s="248"/>
      <c r="F55" s="249"/>
      <c r="G55" s="212" t="s">
        <v>14</v>
      </c>
      <c r="H55" s="212"/>
      <c r="I55" s="133"/>
    </row>
    <row r="56" spans="1:9" s="30" customFormat="1" ht="15" customHeight="1">
      <c r="A56" s="134">
        <f t="shared" si="1"/>
        <v>9</v>
      </c>
      <c r="B56" s="129">
        <v>17</v>
      </c>
      <c r="C56" s="247" t="s">
        <v>7</v>
      </c>
      <c r="D56" s="248"/>
      <c r="E56" s="248"/>
      <c r="F56" s="249"/>
      <c r="G56" s="212" t="s">
        <v>14</v>
      </c>
      <c r="H56" s="212"/>
      <c r="I56" s="133"/>
    </row>
    <row r="57" spans="1:9" s="30" customFormat="1" ht="15" customHeight="1">
      <c r="A57" s="134">
        <f t="shared" si="1"/>
        <v>10</v>
      </c>
      <c r="B57" s="129">
        <v>22</v>
      </c>
      <c r="C57" s="247" t="s">
        <v>7</v>
      </c>
      <c r="D57" s="248"/>
      <c r="E57" s="248"/>
      <c r="F57" s="249"/>
      <c r="G57" s="212" t="s">
        <v>14</v>
      </c>
      <c r="H57" s="212"/>
      <c r="I57" s="133"/>
    </row>
    <row r="58" spans="1:9" s="30" customFormat="1" ht="15" customHeight="1">
      <c r="A58" s="134">
        <f t="shared" si="1"/>
        <v>11</v>
      </c>
      <c r="B58" s="129">
        <v>23</v>
      </c>
      <c r="C58" s="247" t="s">
        <v>11</v>
      </c>
      <c r="D58" s="248"/>
      <c r="E58" s="248"/>
      <c r="F58" s="249"/>
      <c r="G58" s="212" t="s">
        <v>14</v>
      </c>
      <c r="H58" s="212"/>
      <c r="I58" s="133"/>
    </row>
    <row r="59" spans="1:9" s="30" customFormat="1" ht="15" customHeight="1">
      <c r="A59" s="134">
        <f t="shared" si="1"/>
        <v>12</v>
      </c>
      <c r="B59" s="129">
        <v>24</v>
      </c>
      <c r="C59" s="247" t="s">
        <v>7</v>
      </c>
      <c r="D59" s="248"/>
      <c r="E59" s="248"/>
      <c r="F59" s="249"/>
      <c r="G59" s="212" t="s">
        <v>14</v>
      </c>
      <c r="H59" s="212"/>
      <c r="I59" s="133"/>
    </row>
    <row r="60" spans="1:9" s="30" customFormat="1" ht="16.5" customHeight="1">
      <c r="A60" s="134">
        <f t="shared" si="1"/>
        <v>13</v>
      </c>
      <c r="B60" s="129">
        <v>27</v>
      </c>
      <c r="C60" s="247" t="s">
        <v>18</v>
      </c>
      <c r="D60" s="248"/>
      <c r="E60" s="248"/>
      <c r="F60" s="249"/>
      <c r="G60" s="212" t="s">
        <v>14</v>
      </c>
      <c r="H60" s="212"/>
      <c r="I60" s="133"/>
    </row>
    <row r="61" spans="1:9" s="30" customFormat="1" ht="16.5" customHeight="1">
      <c r="A61" s="134">
        <f t="shared" si="1"/>
        <v>14</v>
      </c>
      <c r="B61" s="129">
        <v>27</v>
      </c>
      <c r="C61" s="247" t="s">
        <v>18</v>
      </c>
      <c r="D61" s="248"/>
      <c r="E61" s="248"/>
      <c r="F61" s="249"/>
      <c r="G61" s="259" t="s">
        <v>125</v>
      </c>
      <c r="H61" s="259"/>
      <c r="I61" s="133"/>
    </row>
    <row r="62" spans="1:9" s="30" customFormat="1" ht="15" customHeight="1">
      <c r="A62" s="134">
        <f t="shared" si="1"/>
        <v>15</v>
      </c>
      <c r="B62" s="129">
        <v>28</v>
      </c>
      <c r="C62" s="247" t="s">
        <v>7</v>
      </c>
      <c r="D62" s="248"/>
      <c r="E62" s="248"/>
      <c r="F62" s="249"/>
      <c r="G62" s="212" t="s">
        <v>14</v>
      </c>
      <c r="H62" s="212"/>
      <c r="I62" s="133"/>
    </row>
    <row r="63" spans="1:9" s="30" customFormat="1" ht="15" customHeight="1">
      <c r="A63" s="134">
        <f t="shared" si="1"/>
        <v>16</v>
      </c>
      <c r="B63" s="129">
        <v>29</v>
      </c>
      <c r="C63" s="247" t="s">
        <v>19</v>
      </c>
      <c r="D63" s="248"/>
      <c r="E63" s="248"/>
      <c r="F63" s="249"/>
      <c r="G63" s="212" t="s">
        <v>14</v>
      </c>
      <c r="H63" s="212"/>
      <c r="I63" s="133"/>
    </row>
    <row r="64" spans="1:9" s="30" customFormat="1" ht="15" customHeight="1">
      <c r="A64" s="134">
        <f t="shared" si="1"/>
        <v>17</v>
      </c>
      <c r="B64" s="129">
        <v>30</v>
      </c>
      <c r="C64" s="247" t="s">
        <v>19</v>
      </c>
      <c r="D64" s="248"/>
      <c r="E64" s="248"/>
      <c r="F64" s="249"/>
      <c r="G64" s="212" t="s">
        <v>25</v>
      </c>
      <c r="H64" s="212"/>
      <c r="I64" s="133"/>
    </row>
    <row r="65" spans="1:9" s="30" customFormat="1" ht="15" customHeight="1">
      <c r="A65" s="134">
        <f t="shared" si="1"/>
        <v>18</v>
      </c>
      <c r="B65" s="129">
        <v>31</v>
      </c>
      <c r="C65" s="247" t="s">
        <v>15</v>
      </c>
      <c r="D65" s="248"/>
      <c r="E65" s="248"/>
      <c r="F65" s="249"/>
      <c r="G65" s="212" t="s">
        <v>14</v>
      </c>
      <c r="H65" s="212"/>
      <c r="I65" s="133"/>
    </row>
    <row r="66" spans="1:9" s="30" customFormat="1" ht="15" customHeight="1">
      <c r="A66" s="134">
        <f t="shared" si="1"/>
        <v>19</v>
      </c>
      <c r="B66" s="129">
        <v>35</v>
      </c>
      <c r="C66" s="247" t="s">
        <v>18</v>
      </c>
      <c r="D66" s="248"/>
      <c r="E66" s="248"/>
      <c r="F66" s="249"/>
      <c r="G66" s="212" t="s">
        <v>14</v>
      </c>
      <c r="H66" s="212"/>
      <c r="I66" s="133"/>
    </row>
    <row r="67" spans="1:9" s="30" customFormat="1" ht="15.75" customHeight="1">
      <c r="A67" s="134">
        <f t="shared" si="1"/>
        <v>20</v>
      </c>
      <c r="B67" s="129">
        <v>37</v>
      </c>
      <c r="C67" s="247" t="s">
        <v>7</v>
      </c>
      <c r="D67" s="248"/>
      <c r="E67" s="248"/>
      <c r="F67" s="249"/>
      <c r="G67" s="212" t="s">
        <v>14</v>
      </c>
      <c r="H67" s="212"/>
      <c r="I67" s="133"/>
    </row>
    <row r="68" spans="1:9" s="30" customFormat="1" ht="15.75" customHeight="1">
      <c r="A68" s="134">
        <f t="shared" si="1"/>
        <v>21</v>
      </c>
      <c r="B68" s="129">
        <v>37</v>
      </c>
      <c r="C68" s="247" t="s">
        <v>7</v>
      </c>
      <c r="D68" s="248"/>
      <c r="E68" s="248"/>
      <c r="F68" s="249"/>
      <c r="G68" s="259" t="s">
        <v>125</v>
      </c>
      <c r="H68" s="259"/>
      <c r="I68" s="133"/>
    </row>
    <row r="69" spans="1:9" s="30" customFormat="1" ht="15" customHeight="1">
      <c r="A69" s="134">
        <f t="shared" si="1"/>
        <v>22</v>
      </c>
      <c r="B69" s="129">
        <v>39</v>
      </c>
      <c r="C69" s="247" t="s">
        <v>7</v>
      </c>
      <c r="D69" s="248"/>
      <c r="E69" s="248"/>
      <c r="F69" s="249"/>
      <c r="G69" s="212" t="s">
        <v>14</v>
      </c>
      <c r="H69" s="212"/>
      <c r="I69" s="133"/>
    </row>
    <row r="70" spans="1:9" s="30" customFormat="1" ht="15" customHeight="1">
      <c r="A70" s="134">
        <f t="shared" si="1"/>
        <v>23</v>
      </c>
      <c r="B70" s="129">
        <v>43</v>
      </c>
      <c r="C70" s="247" t="s">
        <v>7</v>
      </c>
      <c r="D70" s="248"/>
      <c r="E70" s="248"/>
      <c r="F70" s="249"/>
      <c r="G70" s="212" t="s">
        <v>14</v>
      </c>
      <c r="H70" s="212"/>
      <c r="I70" s="133"/>
    </row>
    <row r="71" spans="1:9" s="30" customFormat="1" ht="17.25" customHeight="1">
      <c r="A71" s="134">
        <f t="shared" si="1"/>
        <v>24</v>
      </c>
      <c r="B71" s="129">
        <v>44</v>
      </c>
      <c r="C71" s="247" t="s">
        <v>7</v>
      </c>
      <c r="D71" s="248"/>
      <c r="E71" s="248"/>
      <c r="F71" s="249"/>
      <c r="G71" s="212" t="s">
        <v>14</v>
      </c>
      <c r="H71" s="212"/>
      <c r="I71" s="133"/>
    </row>
    <row r="72" spans="1:9" s="30" customFormat="1" ht="17.25" customHeight="1">
      <c r="A72" s="134">
        <f t="shared" si="1"/>
        <v>25</v>
      </c>
      <c r="B72" s="129">
        <v>44</v>
      </c>
      <c r="C72" s="247" t="s">
        <v>7</v>
      </c>
      <c r="D72" s="248"/>
      <c r="E72" s="248"/>
      <c r="F72" s="249"/>
      <c r="G72" s="259" t="s">
        <v>125</v>
      </c>
      <c r="H72" s="259"/>
      <c r="I72" s="133"/>
    </row>
    <row r="73" spans="1:9" s="30" customFormat="1" ht="17.25" customHeight="1">
      <c r="A73" s="134">
        <f t="shared" si="1"/>
        <v>26</v>
      </c>
      <c r="B73" s="129">
        <v>45</v>
      </c>
      <c r="C73" s="247" t="s">
        <v>7</v>
      </c>
      <c r="D73" s="248"/>
      <c r="E73" s="248"/>
      <c r="F73" s="249"/>
      <c r="G73" s="212" t="s">
        <v>14</v>
      </c>
      <c r="H73" s="212"/>
      <c r="I73" s="133"/>
    </row>
    <row r="74" spans="1:9" s="30" customFormat="1" ht="17.25" customHeight="1">
      <c r="A74" s="134">
        <f t="shared" si="1"/>
        <v>27</v>
      </c>
      <c r="B74" s="129">
        <v>45</v>
      </c>
      <c r="C74" s="247" t="s">
        <v>7</v>
      </c>
      <c r="D74" s="248"/>
      <c r="E74" s="248"/>
      <c r="F74" s="249"/>
      <c r="G74" s="259" t="s">
        <v>125</v>
      </c>
      <c r="H74" s="259"/>
      <c r="I74" s="133"/>
    </row>
    <row r="75" spans="1:9" s="30" customFormat="1" ht="15" customHeight="1">
      <c r="A75" s="134">
        <f t="shared" si="1"/>
        <v>28</v>
      </c>
      <c r="B75" s="129">
        <v>46</v>
      </c>
      <c r="C75" s="250" t="s">
        <v>7</v>
      </c>
      <c r="D75" s="252"/>
      <c r="E75" s="252"/>
      <c r="F75" s="251"/>
      <c r="G75" s="212" t="s">
        <v>14</v>
      </c>
      <c r="H75" s="212"/>
      <c r="I75" s="133"/>
    </row>
    <row r="76" spans="1:9" s="30" customFormat="1" ht="15" customHeight="1">
      <c r="A76" s="135">
        <f>A75+1</f>
        <v>29</v>
      </c>
      <c r="B76" s="130">
        <v>47</v>
      </c>
      <c r="C76" s="274" t="s">
        <v>7</v>
      </c>
      <c r="D76" s="275"/>
      <c r="E76" s="275"/>
      <c r="F76" s="276"/>
      <c r="G76" s="297" t="s">
        <v>14</v>
      </c>
      <c r="H76" s="297"/>
      <c r="I76" s="136"/>
    </row>
    <row r="77" spans="1:9" s="30" customFormat="1" ht="15" customHeight="1">
      <c r="A77" s="134">
        <f t="shared" si="1"/>
        <v>30</v>
      </c>
      <c r="B77" s="129">
        <v>48</v>
      </c>
      <c r="C77" s="250" t="s">
        <v>7</v>
      </c>
      <c r="D77" s="252"/>
      <c r="E77" s="252"/>
      <c r="F77" s="251"/>
      <c r="G77" s="212" t="s">
        <v>14</v>
      </c>
      <c r="H77" s="212"/>
      <c r="I77" s="133"/>
    </row>
    <row r="78" spans="1:9" s="30" customFormat="1" ht="15" customHeight="1">
      <c r="A78" s="134">
        <f t="shared" si="1"/>
        <v>31</v>
      </c>
      <c r="B78" s="129">
        <v>49</v>
      </c>
      <c r="C78" s="247" t="s">
        <v>7</v>
      </c>
      <c r="D78" s="248"/>
      <c r="E78" s="248"/>
      <c r="F78" s="249"/>
      <c r="G78" s="212" t="s">
        <v>14</v>
      </c>
      <c r="H78" s="212"/>
      <c r="I78" s="133"/>
    </row>
    <row r="79" spans="1:9" s="30" customFormat="1" ht="15" customHeight="1">
      <c r="A79" s="134">
        <f t="shared" si="1"/>
        <v>32</v>
      </c>
      <c r="B79" s="129">
        <v>50</v>
      </c>
      <c r="C79" s="247" t="s">
        <v>20</v>
      </c>
      <c r="D79" s="248"/>
      <c r="E79" s="248"/>
      <c r="F79" s="249"/>
      <c r="G79" s="212" t="s">
        <v>14</v>
      </c>
      <c r="H79" s="212"/>
      <c r="I79" s="133"/>
    </row>
    <row r="80" spans="1:9" s="30" customFormat="1" ht="15" customHeight="1">
      <c r="A80" s="134">
        <f t="shared" si="1"/>
        <v>33</v>
      </c>
      <c r="B80" s="129">
        <v>51</v>
      </c>
      <c r="C80" s="247" t="s">
        <v>19</v>
      </c>
      <c r="D80" s="248"/>
      <c r="E80" s="248"/>
      <c r="F80" s="249"/>
      <c r="G80" s="212" t="s">
        <v>14</v>
      </c>
      <c r="H80" s="212"/>
      <c r="I80" s="133"/>
    </row>
    <row r="81" spans="1:9" s="30" customFormat="1" ht="15" customHeight="1">
      <c r="A81" s="134">
        <f t="shared" si="1"/>
        <v>34</v>
      </c>
      <c r="B81" s="129">
        <v>52</v>
      </c>
      <c r="C81" s="247" t="s">
        <v>21</v>
      </c>
      <c r="D81" s="248"/>
      <c r="E81" s="248"/>
      <c r="F81" s="249"/>
      <c r="G81" s="212" t="s">
        <v>14</v>
      </c>
      <c r="H81" s="212"/>
      <c r="I81" s="133"/>
    </row>
    <row r="82" spans="1:9" s="30" customFormat="1" ht="15" customHeight="1">
      <c r="A82" s="134">
        <f t="shared" si="1"/>
        <v>35</v>
      </c>
      <c r="B82" s="129">
        <v>54</v>
      </c>
      <c r="C82" s="247" t="s">
        <v>129</v>
      </c>
      <c r="D82" s="248"/>
      <c r="E82" s="248"/>
      <c r="F82" s="249"/>
      <c r="G82" s="212" t="s">
        <v>14</v>
      </c>
      <c r="H82" s="212"/>
      <c r="I82" s="133"/>
    </row>
    <row r="83" spans="1:9" s="30" customFormat="1" ht="15" customHeight="1">
      <c r="A83" s="134">
        <f t="shared" si="1"/>
        <v>36</v>
      </c>
      <c r="B83" s="129">
        <v>55</v>
      </c>
      <c r="C83" s="247" t="s">
        <v>129</v>
      </c>
      <c r="D83" s="248"/>
      <c r="E83" s="248"/>
      <c r="F83" s="249"/>
      <c r="G83" s="212" t="s">
        <v>14</v>
      </c>
      <c r="H83" s="212"/>
      <c r="I83" s="133"/>
    </row>
    <row r="84" spans="1:9" s="30" customFormat="1" ht="15" customHeight="1">
      <c r="A84" s="134">
        <f t="shared" si="1"/>
        <v>37</v>
      </c>
      <c r="B84" s="129">
        <v>56</v>
      </c>
      <c r="C84" s="247" t="s">
        <v>129</v>
      </c>
      <c r="D84" s="248"/>
      <c r="E84" s="248"/>
      <c r="F84" s="249"/>
      <c r="G84" s="212" t="s">
        <v>14</v>
      </c>
      <c r="H84" s="212"/>
      <c r="I84" s="133"/>
    </row>
    <row r="85" spans="1:9" s="30" customFormat="1" ht="15" customHeight="1">
      <c r="A85" s="134">
        <f t="shared" si="1"/>
        <v>38</v>
      </c>
      <c r="B85" s="129">
        <v>58</v>
      </c>
      <c r="C85" s="247" t="s">
        <v>130</v>
      </c>
      <c r="D85" s="248"/>
      <c r="E85" s="248"/>
      <c r="F85" s="249"/>
      <c r="G85" s="212" t="s">
        <v>14</v>
      </c>
      <c r="H85" s="212"/>
      <c r="I85" s="133"/>
    </row>
    <row r="86" spans="1:9" s="30" customFormat="1" ht="15" customHeight="1">
      <c r="A86" s="134">
        <f t="shared" si="1"/>
        <v>39</v>
      </c>
      <c r="B86" s="129">
        <v>59</v>
      </c>
      <c r="C86" s="247" t="s">
        <v>22</v>
      </c>
      <c r="D86" s="248"/>
      <c r="E86" s="248"/>
      <c r="F86" s="249"/>
      <c r="G86" s="212" t="s">
        <v>14</v>
      </c>
      <c r="H86" s="212"/>
      <c r="I86" s="133"/>
    </row>
    <row r="87" spans="1:9" s="30" customFormat="1" ht="15" customHeight="1">
      <c r="A87" s="134">
        <f t="shared" si="1"/>
        <v>40</v>
      </c>
      <c r="B87" s="129">
        <v>60</v>
      </c>
      <c r="C87" s="247" t="s">
        <v>23</v>
      </c>
      <c r="D87" s="248"/>
      <c r="E87" s="248"/>
      <c r="F87" s="249"/>
      <c r="G87" s="212" t="s">
        <v>14</v>
      </c>
      <c r="H87" s="212"/>
      <c r="I87" s="133"/>
    </row>
    <row r="88" spans="1:9" s="30" customFormat="1" ht="15">
      <c r="A88" s="134">
        <f t="shared" si="1"/>
        <v>41</v>
      </c>
      <c r="B88" s="129">
        <v>62</v>
      </c>
      <c r="C88" s="250" t="s">
        <v>22</v>
      </c>
      <c r="D88" s="252"/>
      <c r="E88" s="252"/>
      <c r="F88" s="251"/>
      <c r="G88" s="212" t="s">
        <v>14</v>
      </c>
      <c r="H88" s="212"/>
      <c r="I88" s="133"/>
    </row>
    <row r="89" s="30" customFormat="1" ht="15"/>
    <row r="90" s="30" customFormat="1" ht="15"/>
    <row r="91" s="30" customFormat="1" ht="15"/>
    <row r="92" s="30" customFormat="1" ht="15"/>
    <row r="93" spans="1:9" s="190" customFormat="1" ht="15">
      <c r="A93" s="134">
        <f>A88+1</f>
        <v>42</v>
      </c>
      <c r="B93" s="129">
        <v>64</v>
      </c>
      <c r="C93" s="247" t="s">
        <v>18</v>
      </c>
      <c r="D93" s="248"/>
      <c r="E93" s="248"/>
      <c r="F93" s="249"/>
      <c r="G93" s="212" t="s">
        <v>14</v>
      </c>
      <c r="H93" s="212"/>
      <c r="I93" s="133"/>
    </row>
    <row r="94" spans="1:9" s="190" customFormat="1" ht="15">
      <c r="A94" s="134">
        <f>A93+1</f>
        <v>43</v>
      </c>
      <c r="B94" s="181">
        <v>65</v>
      </c>
      <c r="C94" s="250" t="s">
        <v>19</v>
      </c>
      <c r="D94" s="252"/>
      <c r="E94" s="252"/>
      <c r="F94" s="251"/>
      <c r="G94" s="212" t="s">
        <v>14</v>
      </c>
      <c r="H94" s="212"/>
      <c r="I94" s="133"/>
    </row>
    <row r="95" spans="1:9" s="30" customFormat="1" ht="15">
      <c r="A95" s="135">
        <f>A94+1</f>
        <v>44</v>
      </c>
      <c r="B95" s="185">
        <v>69</v>
      </c>
      <c r="C95" s="274" t="s">
        <v>15</v>
      </c>
      <c r="D95" s="275"/>
      <c r="E95" s="275"/>
      <c r="F95" s="276"/>
      <c r="G95" s="297" t="s">
        <v>14</v>
      </c>
      <c r="H95" s="297"/>
      <c r="I95" s="136"/>
    </row>
    <row r="96" spans="1:9" s="30" customFormat="1" ht="15">
      <c r="A96" s="134">
        <f t="shared" si="1"/>
        <v>45</v>
      </c>
      <c r="B96" s="129">
        <v>72</v>
      </c>
      <c r="C96" s="247" t="s">
        <v>19</v>
      </c>
      <c r="D96" s="248"/>
      <c r="E96" s="248"/>
      <c r="F96" s="249"/>
      <c r="G96" s="212" t="s">
        <v>14</v>
      </c>
      <c r="H96" s="212"/>
      <c r="I96" s="133"/>
    </row>
    <row r="97" spans="1:9" s="30" customFormat="1" ht="15">
      <c r="A97" s="134">
        <f t="shared" si="1"/>
        <v>46</v>
      </c>
      <c r="B97" s="129">
        <v>73</v>
      </c>
      <c r="C97" s="247" t="s">
        <v>19</v>
      </c>
      <c r="D97" s="248"/>
      <c r="E97" s="248"/>
      <c r="F97" s="249"/>
      <c r="G97" s="212" t="s">
        <v>14</v>
      </c>
      <c r="H97" s="212"/>
      <c r="I97" s="133"/>
    </row>
    <row r="98" spans="1:9" s="30" customFormat="1" ht="15">
      <c r="A98" s="134">
        <f t="shared" si="1"/>
        <v>47</v>
      </c>
      <c r="B98" s="129">
        <v>74</v>
      </c>
      <c r="C98" s="247" t="s">
        <v>24</v>
      </c>
      <c r="D98" s="248"/>
      <c r="E98" s="248"/>
      <c r="F98" s="249"/>
      <c r="G98" s="212" t="s">
        <v>14</v>
      </c>
      <c r="H98" s="212"/>
      <c r="I98" s="133"/>
    </row>
    <row r="99" spans="1:9" s="30" customFormat="1" ht="15">
      <c r="A99" s="134">
        <f t="shared" si="1"/>
        <v>48</v>
      </c>
      <c r="B99" s="129">
        <v>76</v>
      </c>
      <c r="C99" s="250" t="s">
        <v>23</v>
      </c>
      <c r="D99" s="252"/>
      <c r="E99" s="252"/>
      <c r="F99" s="251"/>
      <c r="G99" s="212" t="s">
        <v>14</v>
      </c>
      <c r="H99" s="212"/>
      <c r="I99" s="133"/>
    </row>
    <row r="100" spans="1:9" s="30" customFormat="1" ht="15" customHeight="1">
      <c r="A100" s="134">
        <f t="shared" si="1"/>
        <v>49</v>
      </c>
      <c r="B100" s="129">
        <v>78</v>
      </c>
      <c r="C100" s="250" t="s">
        <v>22</v>
      </c>
      <c r="D100" s="252"/>
      <c r="E100" s="252"/>
      <c r="F100" s="251"/>
      <c r="G100" s="250" t="s">
        <v>14</v>
      </c>
      <c r="H100" s="251"/>
      <c r="I100" s="133"/>
    </row>
    <row r="101" spans="1:9" s="30" customFormat="1" ht="15" customHeight="1">
      <c r="A101" s="134">
        <f t="shared" si="1"/>
        <v>50</v>
      </c>
      <c r="B101" s="129">
        <v>80</v>
      </c>
      <c r="C101" s="250" t="s">
        <v>17</v>
      </c>
      <c r="D101" s="252"/>
      <c r="E101" s="252"/>
      <c r="F101" s="251"/>
      <c r="G101" s="250" t="s">
        <v>14</v>
      </c>
      <c r="H101" s="251"/>
      <c r="I101" s="133"/>
    </row>
    <row r="102" spans="1:9" s="30" customFormat="1" ht="15" customHeight="1">
      <c r="A102" s="134">
        <f t="shared" si="1"/>
        <v>51</v>
      </c>
      <c r="B102" s="129">
        <v>81</v>
      </c>
      <c r="C102" s="250" t="s">
        <v>23</v>
      </c>
      <c r="D102" s="252"/>
      <c r="E102" s="252"/>
      <c r="F102" s="251"/>
      <c r="G102" s="250" t="s">
        <v>14</v>
      </c>
      <c r="H102" s="251"/>
      <c r="I102" s="133"/>
    </row>
    <row r="103" spans="1:9" s="30" customFormat="1" ht="15" customHeight="1">
      <c r="A103" s="134">
        <f t="shared" si="1"/>
        <v>52</v>
      </c>
      <c r="B103" s="129">
        <v>82</v>
      </c>
      <c r="C103" s="250" t="s">
        <v>11</v>
      </c>
      <c r="D103" s="252"/>
      <c r="E103" s="252"/>
      <c r="F103" s="251"/>
      <c r="G103" s="250" t="s">
        <v>14</v>
      </c>
      <c r="H103" s="251"/>
      <c r="I103" s="133"/>
    </row>
    <row r="104" spans="1:9" s="30" customFormat="1" ht="15" customHeight="1">
      <c r="A104" s="134">
        <f t="shared" si="1"/>
        <v>53</v>
      </c>
      <c r="B104" s="129">
        <v>83</v>
      </c>
      <c r="C104" s="250" t="s">
        <v>130</v>
      </c>
      <c r="D104" s="252"/>
      <c r="E104" s="252"/>
      <c r="F104" s="251"/>
      <c r="G104" s="250" t="s">
        <v>14</v>
      </c>
      <c r="H104" s="251"/>
      <c r="I104" s="133"/>
    </row>
    <row r="105" spans="1:9" s="30" customFormat="1" ht="15" customHeight="1">
      <c r="A105" s="134">
        <f t="shared" si="1"/>
        <v>54</v>
      </c>
      <c r="B105" s="129">
        <v>86</v>
      </c>
      <c r="C105" s="250" t="s">
        <v>15</v>
      </c>
      <c r="D105" s="252"/>
      <c r="E105" s="252"/>
      <c r="F105" s="251"/>
      <c r="G105" s="250" t="s">
        <v>14</v>
      </c>
      <c r="H105" s="251"/>
      <c r="I105" s="133"/>
    </row>
    <row r="106" spans="1:9" s="30" customFormat="1" ht="15" customHeight="1">
      <c r="A106" s="134">
        <f t="shared" si="1"/>
        <v>55</v>
      </c>
      <c r="B106" s="129">
        <v>94</v>
      </c>
      <c r="C106" s="250" t="s">
        <v>15</v>
      </c>
      <c r="D106" s="252"/>
      <c r="E106" s="252"/>
      <c r="F106" s="251"/>
      <c r="G106" s="250" t="s">
        <v>14</v>
      </c>
      <c r="H106" s="251"/>
      <c r="I106" s="133"/>
    </row>
    <row r="107" spans="1:9" s="30" customFormat="1" ht="15" customHeight="1">
      <c r="A107" s="134">
        <f t="shared" si="1"/>
        <v>56</v>
      </c>
      <c r="B107" s="129">
        <v>95</v>
      </c>
      <c r="C107" s="250" t="s">
        <v>23</v>
      </c>
      <c r="D107" s="252"/>
      <c r="E107" s="252"/>
      <c r="F107" s="251"/>
      <c r="G107" s="250" t="s">
        <v>14</v>
      </c>
      <c r="H107" s="251"/>
      <c r="I107" s="133"/>
    </row>
    <row r="108" spans="1:9" s="30" customFormat="1" ht="15" customHeight="1">
      <c r="A108" s="134">
        <f t="shared" si="1"/>
        <v>57</v>
      </c>
      <c r="B108" s="129">
        <v>96</v>
      </c>
      <c r="C108" s="250" t="s">
        <v>15</v>
      </c>
      <c r="D108" s="252"/>
      <c r="E108" s="252"/>
      <c r="F108" s="251"/>
      <c r="G108" s="250" t="s">
        <v>14</v>
      </c>
      <c r="H108" s="251"/>
      <c r="I108" s="133"/>
    </row>
    <row r="109" spans="1:9" s="30" customFormat="1" ht="15">
      <c r="A109" s="134">
        <f t="shared" si="1"/>
        <v>58</v>
      </c>
      <c r="B109" s="129">
        <v>98</v>
      </c>
      <c r="C109" s="247" t="s">
        <v>19</v>
      </c>
      <c r="D109" s="248"/>
      <c r="E109" s="248"/>
      <c r="F109" s="249"/>
      <c r="G109" s="212" t="s">
        <v>14</v>
      </c>
      <c r="H109" s="212"/>
      <c r="I109" s="133"/>
    </row>
    <row r="110" spans="1:9" s="30" customFormat="1" ht="15">
      <c r="A110" s="134">
        <f t="shared" si="1"/>
        <v>59</v>
      </c>
      <c r="B110" s="129">
        <v>99</v>
      </c>
      <c r="C110" s="247" t="s">
        <v>11</v>
      </c>
      <c r="D110" s="248"/>
      <c r="E110" s="248"/>
      <c r="F110" s="249"/>
      <c r="G110" s="212" t="s">
        <v>14</v>
      </c>
      <c r="H110" s="212"/>
      <c r="I110" s="133"/>
    </row>
    <row r="111" spans="1:9" s="30" customFormat="1" ht="15">
      <c r="A111" s="134">
        <f t="shared" si="1"/>
        <v>60</v>
      </c>
      <c r="B111" s="129">
        <v>101</v>
      </c>
      <c r="C111" s="247" t="s">
        <v>22</v>
      </c>
      <c r="D111" s="248"/>
      <c r="E111" s="248"/>
      <c r="F111" s="249"/>
      <c r="G111" s="212" t="s">
        <v>14</v>
      </c>
      <c r="H111" s="212"/>
      <c r="I111" s="133"/>
    </row>
    <row r="112" spans="1:9" s="30" customFormat="1" ht="15">
      <c r="A112" s="134">
        <f t="shared" si="1"/>
        <v>61</v>
      </c>
      <c r="B112" s="129">
        <v>103</v>
      </c>
      <c r="C112" s="247" t="s">
        <v>11</v>
      </c>
      <c r="D112" s="248"/>
      <c r="E112" s="248"/>
      <c r="F112" s="249"/>
      <c r="G112" s="212" t="s">
        <v>14</v>
      </c>
      <c r="H112" s="212"/>
      <c r="I112" s="133"/>
    </row>
    <row r="113" spans="1:9" s="30" customFormat="1" ht="15">
      <c r="A113" s="134">
        <f t="shared" si="1"/>
        <v>62</v>
      </c>
      <c r="B113" s="129">
        <v>104</v>
      </c>
      <c r="C113" s="247" t="s">
        <v>23</v>
      </c>
      <c r="D113" s="248"/>
      <c r="E113" s="248"/>
      <c r="F113" s="249"/>
      <c r="G113" s="212" t="s">
        <v>14</v>
      </c>
      <c r="H113" s="212"/>
      <c r="I113" s="133"/>
    </row>
    <row r="114" spans="1:9" s="30" customFormat="1" ht="15">
      <c r="A114" s="134">
        <f t="shared" si="1"/>
        <v>63</v>
      </c>
      <c r="B114" s="129">
        <v>105</v>
      </c>
      <c r="C114" s="247" t="s">
        <v>22</v>
      </c>
      <c r="D114" s="248"/>
      <c r="E114" s="248"/>
      <c r="F114" s="249"/>
      <c r="G114" s="212" t="s">
        <v>14</v>
      </c>
      <c r="H114" s="212"/>
      <c r="I114" s="133"/>
    </row>
    <row r="115" spans="1:9" s="30" customFormat="1" ht="15">
      <c r="A115" s="134">
        <f t="shared" si="1"/>
        <v>64</v>
      </c>
      <c r="B115" s="129">
        <v>106</v>
      </c>
      <c r="C115" s="247" t="s">
        <v>19</v>
      </c>
      <c r="D115" s="248"/>
      <c r="E115" s="248"/>
      <c r="F115" s="249"/>
      <c r="G115" s="212" t="s">
        <v>14</v>
      </c>
      <c r="H115" s="212"/>
      <c r="I115" s="133"/>
    </row>
    <row r="116" spans="1:9" s="30" customFormat="1" ht="15">
      <c r="A116" s="134">
        <f t="shared" si="1"/>
        <v>65</v>
      </c>
      <c r="B116" s="129">
        <v>107</v>
      </c>
      <c r="C116" s="247" t="s">
        <v>23</v>
      </c>
      <c r="D116" s="248"/>
      <c r="E116" s="248"/>
      <c r="F116" s="249"/>
      <c r="G116" s="212" t="s">
        <v>14</v>
      </c>
      <c r="H116" s="212"/>
      <c r="I116" s="133"/>
    </row>
    <row r="117" spans="1:9" s="30" customFormat="1" ht="15">
      <c r="A117" s="134">
        <f t="shared" si="1"/>
        <v>66</v>
      </c>
      <c r="B117" s="129">
        <v>108</v>
      </c>
      <c r="C117" s="247" t="s">
        <v>19</v>
      </c>
      <c r="D117" s="248"/>
      <c r="E117" s="248"/>
      <c r="F117" s="249"/>
      <c r="G117" s="212" t="s">
        <v>14</v>
      </c>
      <c r="H117" s="212"/>
      <c r="I117" s="133"/>
    </row>
    <row r="118" spans="1:9" s="30" customFormat="1" ht="15">
      <c r="A118" s="134">
        <f t="shared" si="1"/>
        <v>67</v>
      </c>
      <c r="B118" s="129">
        <v>109</v>
      </c>
      <c r="C118" s="247" t="s">
        <v>19</v>
      </c>
      <c r="D118" s="248"/>
      <c r="E118" s="248"/>
      <c r="F118" s="249"/>
      <c r="G118" s="212" t="s">
        <v>14</v>
      </c>
      <c r="H118" s="212"/>
      <c r="I118" s="133"/>
    </row>
    <row r="119" spans="1:9" s="30" customFormat="1" ht="15">
      <c r="A119" s="134">
        <f t="shared" si="1"/>
        <v>68</v>
      </c>
      <c r="B119" s="129">
        <v>110</v>
      </c>
      <c r="C119" s="247" t="s">
        <v>19</v>
      </c>
      <c r="D119" s="248"/>
      <c r="E119" s="248"/>
      <c r="F119" s="249"/>
      <c r="G119" s="212" t="s">
        <v>14</v>
      </c>
      <c r="H119" s="212"/>
      <c r="I119" s="133"/>
    </row>
    <row r="120" spans="1:9" s="30" customFormat="1" ht="15">
      <c r="A120" s="134">
        <f t="shared" si="1"/>
        <v>69</v>
      </c>
      <c r="B120" s="129">
        <v>111</v>
      </c>
      <c r="C120" s="212" t="s">
        <v>11</v>
      </c>
      <c r="D120" s="212"/>
      <c r="E120" s="212"/>
      <c r="F120" s="212"/>
      <c r="G120" s="212" t="s">
        <v>14</v>
      </c>
      <c r="H120" s="212"/>
      <c r="I120" s="133"/>
    </row>
    <row r="121" spans="1:5" ht="15.75" thickBot="1">
      <c r="A121" s="52"/>
      <c r="B121" s="52"/>
      <c r="C121" s="296"/>
      <c r="D121" s="296"/>
      <c r="E121" s="296"/>
    </row>
    <row r="122" spans="1:9" ht="24" customHeight="1" thickBot="1">
      <c r="A122" s="253" t="s">
        <v>12</v>
      </c>
      <c r="B122" s="254"/>
      <c r="C122" s="254"/>
      <c r="D122" s="26"/>
      <c r="E122" s="26"/>
      <c r="F122" s="26"/>
      <c r="G122" s="26"/>
      <c r="H122" s="27"/>
      <c r="I122" s="28">
        <f>SUM(I49:I120)</f>
        <v>0</v>
      </c>
    </row>
    <row r="123" spans="1:5" ht="15" customHeight="1">
      <c r="A123" s="52"/>
      <c r="B123" s="52"/>
      <c r="C123" s="52"/>
      <c r="D123" s="52"/>
      <c r="E123" s="52"/>
    </row>
    <row r="124" spans="1:9" s="107" customFormat="1" ht="15" customHeight="1">
      <c r="A124" s="184"/>
      <c r="B124" s="184"/>
      <c r="C124" s="184"/>
      <c r="D124" s="184"/>
      <c r="E124" s="184"/>
      <c r="F124" s="1"/>
      <c r="G124" s="1"/>
      <c r="H124" s="1"/>
      <c r="I124" s="24"/>
    </row>
    <row r="125" spans="1:9" s="107" customFormat="1" ht="15" customHeight="1">
      <c r="A125" s="184"/>
      <c r="B125" s="184"/>
      <c r="C125" s="184"/>
      <c r="D125" s="184"/>
      <c r="E125" s="184"/>
      <c r="F125" s="1"/>
      <c r="G125" s="1"/>
      <c r="H125" s="1"/>
      <c r="I125" s="24"/>
    </row>
    <row r="126" spans="1:9" s="107" customFormat="1" ht="15" customHeight="1">
      <c r="A126" s="184"/>
      <c r="B126" s="184"/>
      <c r="C126" s="184"/>
      <c r="D126" s="184"/>
      <c r="E126" s="184"/>
      <c r="F126" s="1"/>
      <c r="G126" s="1"/>
      <c r="H126" s="1"/>
      <c r="I126" s="24"/>
    </row>
    <row r="127" spans="1:9" s="107" customFormat="1" ht="15" customHeight="1">
      <c r="A127" s="184"/>
      <c r="B127" s="184"/>
      <c r="C127" s="184"/>
      <c r="D127" s="184"/>
      <c r="E127" s="184"/>
      <c r="F127" s="1"/>
      <c r="G127" s="1"/>
      <c r="H127" s="1"/>
      <c r="I127" s="24"/>
    </row>
    <row r="128" spans="1:9" s="107" customFormat="1" ht="15" customHeight="1">
      <c r="A128" s="184"/>
      <c r="B128" s="184"/>
      <c r="C128" s="184"/>
      <c r="D128" s="184"/>
      <c r="E128" s="184"/>
      <c r="F128" s="1"/>
      <c r="G128" s="1"/>
      <c r="H128" s="1"/>
      <c r="I128" s="24"/>
    </row>
    <row r="129" spans="1:9" s="107" customFormat="1" ht="15" customHeight="1">
      <c r="A129" s="184"/>
      <c r="B129" s="184"/>
      <c r="C129" s="184"/>
      <c r="D129" s="184"/>
      <c r="E129" s="184"/>
      <c r="F129" s="1"/>
      <c r="G129" s="1"/>
      <c r="H129" s="1"/>
      <c r="I129" s="24"/>
    </row>
    <row r="130" spans="1:9" s="107" customFormat="1" ht="15" customHeight="1">
      <c r="A130" s="184"/>
      <c r="B130" s="184"/>
      <c r="C130" s="184"/>
      <c r="D130" s="184"/>
      <c r="E130" s="184"/>
      <c r="F130" s="1"/>
      <c r="G130" s="1"/>
      <c r="H130" s="1"/>
      <c r="I130" s="24"/>
    </row>
    <row r="131" spans="1:9" s="107" customFormat="1" ht="15" customHeight="1">
      <c r="A131" s="184"/>
      <c r="B131" s="184"/>
      <c r="C131" s="184"/>
      <c r="D131" s="184"/>
      <c r="E131" s="184"/>
      <c r="F131" s="1"/>
      <c r="G131" s="1"/>
      <c r="H131" s="1"/>
      <c r="I131" s="24"/>
    </row>
    <row r="132" spans="1:9" s="107" customFormat="1" ht="15" customHeight="1">
      <c r="A132" s="184"/>
      <c r="B132" s="184"/>
      <c r="C132" s="184"/>
      <c r="D132" s="184"/>
      <c r="E132" s="184"/>
      <c r="F132" s="1"/>
      <c r="G132" s="1"/>
      <c r="H132" s="1"/>
      <c r="I132" s="24"/>
    </row>
    <row r="133" spans="1:9" s="107" customFormat="1" ht="15" customHeight="1">
      <c r="A133" s="184"/>
      <c r="B133" s="184"/>
      <c r="C133" s="184"/>
      <c r="D133" s="184"/>
      <c r="E133" s="184"/>
      <c r="F133" s="1"/>
      <c r="G133" s="1"/>
      <c r="H133" s="1"/>
      <c r="I133" s="24"/>
    </row>
    <row r="134" spans="1:9" s="107" customFormat="1" ht="15" customHeight="1">
      <c r="A134" s="184"/>
      <c r="B134" s="184"/>
      <c r="C134" s="184"/>
      <c r="D134" s="184"/>
      <c r="E134" s="184"/>
      <c r="F134" s="1"/>
      <c r="G134" s="1"/>
      <c r="H134" s="1"/>
      <c r="I134" s="24"/>
    </row>
    <row r="135" spans="1:9" s="107" customFormat="1" ht="15" customHeight="1">
      <c r="A135" s="184"/>
      <c r="B135" s="184"/>
      <c r="C135" s="184"/>
      <c r="D135" s="184"/>
      <c r="E135" s="184"/>
      <c r="F135" s="1"/>
      <c r="G135" s="1"/>
      <c r="H135" s="1"/>
      <c r="I135" s="24"/>
    </row>
    <row r="136" spans="1:9" s="107" customFormat="1" ht="15" customHeight="1">
      <c r="A136" s="184"/>
      <c r="B136" s="184"/>
      <c r="C136" s="184"/>
      <c r="D136" s="184"/>
      <c r="E136" s="184"/>
      <c r="F136" s="1"/>
      <c r="G136" s="1"/>
      <c r="H136" s="1"/>
      <c r="I136" s="24"/>
    </row>
    <row r="137" spans="1:9" s="107" customFormat="1" ht="15" customHeight="1">
      <c r="A137" s="184"/>
      <c r="B137" s="184"/>
      <c r="C137" s="184"/>
      <c r="D137" s="184"/>
      <c r="E137" s="184"/>
      <c r="F137" s="1"/>
      <c r="G137" s="1"/>
      <c r="H137" s="1"/>
      <c r="I137" s="24"/>
    </row>
    <row r="138" spans="1:9" s="107" customFormat="1" ht="15" customHeight="1">
      <c r="A138" s="127"/>
      <c r="B138" s="127"/>
      <c r="C138" s="127"/>
      <c r="D138" s="127"/>
      <c r="E138" s="127"/>
      <c r="F138" s="1"/>
      <c r="G138" s="1"/>
      <c r="H138" s="1"/>
      <c r="I138" s="24"/>
    </row>
    <row r="139" spans="1:9" s="107" customFormat="1" ht="15" customHeight="1">
      <c r="A139" s="127"/>
      <c r="B139" s="127"/>
      <c r="C139" s="127"/>
      <c r="D139" s="127"/>
      <c r="E139" s="127"/>
      <c r="F139" s="1"/>
      <c r="G139" s="1"/>
      <c r="H139" s="1"/>
      <c r="I139" s="24"/>
    </row>
    <row r="140" spans="1:5" ht="15">
      <c r="A140" s="52"/>
      <c r="B140" s="52"/>
      <c r="C140" s="52"/>
      <c r="D140" s="52"/>
      <c r="E140" s="52"/>
    </row>
    <row r="141" spans="1:9" ht="24" customHeight="1">
      <c r="A141" s="228" t="s">
        <v>176</v>
      </c>
      <c r="B141" s="228"/>
      <c r="C141" s="228"/>
      <c r="D141" s="228"/>
      <c r="E141" s="228"/>
      <c r="F141" s="228"/>
      <c r="G141" s="228"/>
      <c r="H141" s="228"/>
      <c r="I141" s="228"/>
    </row>
    <row r="142" spans="1:9" ht="15">
      <c r="A142" s="229" t="s">
        <v>13</v>
      </c>
      <c r="B142" s="229"/>
      <c r="C142" s="230"/>
      <c r="D142" s="230"/>
      <c r="E142" s="230"/>
      <c r="F142" s="230"/>
      <c r="G142" s="230"/>
      <c r="H142" s="230"/>
      <c r="I142" s="230"/>
    </row>
    <row r="143" spans="1:7" ht="15">
      <c r="A143" s="32"/>
      <c r="B143" s="32"/>
      <c r="C143" s="23"/>
      <c r="D143" s="30"/>
      <c r="E143" s="23"/>
      <c r="F143" s="23"/>
      <c r="G143" s="23"/>
    </row>
    <row r="144" spans="1:7" ht="15">
      <c r="A144" s="83" t="s">
        <v>37</v>
      </c>
      <c r="B144" s="83"/>
      <c r="C144" s="23"/>
      <c r="D144" s="23"/>
      <c r="E144" s="23"/>
      <c r="F144" s="23"/>
      <c r="G144" s="23"/>
    </row>
    <row r="145" spans="1:9" ht="15">
      <c r="A145" s="260" t="s">
        <v>29</v>
      </c>
      <c r="B145" s="260"/>
      <c r="C145" s="260"/>
      <c r="D145" s="33"/>
      <c r="E145" s="33"/>
      <c r="F145" s="33"/>
      <c r="G145" s="33"/>
      <c r="H145" s="21"/>
      <c r="I145" s="34"/>
    </row>
    <row r="146" spans="1:9" ht="22.5" customHeight="1">
      <c r="A146" s="95" t="s">
        <v>107</v>
      </c>
      <c r="B146" s="93"/>
      <c r="C146" s="264" t="s">
        <v>0</v>
      </c>
      <c r="D146" s="265"/>
      <c r="E146" s="266"/>
      <c r="F146" s="22" t="s">
        <v>2</v>
      </c>
      <c r="G146" s="38" t="s">
        <v>3</v>
      </c>
      <c r="H146" s="38" t="s">
        <v>27</v>
      </c>
      <c r="I146" s="22" t="s">
        <v>28</v>
      </c>
    </row>
    <row r="147" spans="1:9" ht="15" customHeight="1">
      <c r="A147" s="95">
        <v>70</v>
      </c>
      <c r="B147" s="102"/>
      <c r="C147" s="256" t="s">
        <v>112</v>
      </c>
      <c r="D147" s="257"/>
      <c r="E147" s="258"/>
      <c r="F147" s="17">
        <v>1103.1</v>
      </c>
      <c r="G147" s="17" t="s">
        <v>6</v>
      </c>
      <c r="H147" s="84"/>
      <c r="I147" s="2">
        <f aca="true" t="shared" si="2" ref="I147:I158">H147*F147</f>
        <v>0</v>
      </c>
    </row>
    <row r="148" spans="1:9" ht="15" customHeight="1">
      <c r="A148" s="94">
        <f aca="true" t="shared" si="3" ref="A148:A158">A147+1</f>
        <v>71</v>
      </c>
      <c r="B148" s="102"/>
      <c r="C148" s="256" t="s">
        <v>109</v>
      </c>
      <c r="D148" s="257"/>
      <c r="E148" s="258"/>
      <c r="F148" s="105">
        <v>1103.1</v>
      </c>
      <c r="G148" s="98" t="s">
        <v>6</v>
      </c>
      <c r="H148" s="84"/>
      <c r="I148" s="2">
        <f t="shared" si="2"/>
        <v>0</v>
      </c>
    </row>
    <row r="149" spans="1:9" ht="15" customHeight="1">
      <c r="A149" s="94">
        <f t="shared" si="3"/>
        <v>72</v>
      </c>
      <c r="B149" s="102"/>
      <c r="C149" s="256" t="s">
        <v>114</v>
      </c>
      <c r="D149" s="257"/>
      <c r="E149" s="258"/>
      <c r="F149" s="141">
        <v>1103.1</v>
      </c>
      <c r="G149" s="98" t="s">
        <v>6</v>
      </c>
      <c r="H149" s="84"/>
      <c r="I149" s="2">
        <f t="shared" si="2"/>
        <v>0</v>
      </c>
    </row>
    <row r="150" spans="1:9" ht="15" customHeight="1">
      <c r="A150" s="94">
        <f t="shared" si="3"/>
        <v>73</v>
      </c>
      <c r="B150" s="102"/>
      <c r="C150" s="256" t="s">
        <v>110</v>
      </c>
      <c r="D150" s="257"/>
      <c r="E150" s="258"/>
      <c r="F150" s="141">
        <v>1103.1</v>
      </c>
      <c r="G150" s="98" t="s">
        <v>6</v>
      </c>
      <c r="H150" s="84"/>
      <c r="I150" s="2">
        <f t="shared" si="2"/>
        <v>0</v>
      </c>
    </row>
    <row r="151" spans="1:9" ht="15" customHeight="1">
      <c r="A151" s="94">
        <f t="shared" si="3"/>
        <v>74</v>
      </c>
      <c r="B151" s="102"/>
      <c r="C151" s="256" t="s">
        <v>108</v>
      </c>
      <c r="D151" s="257"/>
      <c r="E151" s="258"/>
      <c r="F151" s="141">
        <v>1103.1</v>
      </c>
      <c r="G151" s="98" t="s">
        <v>6</v>
      </c>
      <c r="H151" s="84"/>
      <c r="I151" s="2">
        <f t="shared" si="2"/>
        <v>0</v>
      </c>
    </row>
    <row r="152" spans="1:9" ht="15" customHeight="1">
      <c r="A152" s="94">
        <f t="shared" si="3"/>
        <v>75</v>
      </c>
      <c r="B152" s="102"/>
      <c r="C152" s="256" t="s">
        <v>111</v>
      </c>
      <c r="D152" s="257"/>
      <c r="E152" s="258"/>
      <c r="F152" s="98">
        <v>1892</v>
      </c>
      <c r="G152" s="98" t="s">
        <v>34</v>
      </c>
      <c r="H152" s="84"/>
      <c r="I152" s="2">
        <f t="shared" si="2"/>
        <v>0</v>
      </c>
    </row>
    <row r="153" spans="1:9" ht="15" customHeight="1">
      <c r="A153" s="94">
        <f t="shared" si="3"/>
        <v>76</v>
      </c>
      <c r="B153" s="102"/>
      <c r="C153" s="256" t="s">
        <v>122</v>
      </c>
      <c r="D153" s="257"/>
      <c r="E153" s="258"/>
      <c r="F153" s="98">
        <v>9.5</v>
      </c>
      <c r="G153" s="98" t="s">
        <v>31</v>
      </c>
      <c r="H153" s="84"/>
      <c r="I153" s="2">
        <f t="shared" si="2"/>
        <v>0</v>
      </c>
    </row>
    <row r="154" spans="1:9" ht="15" customHeight="1">
      <c r="A154" s="119">
        <f t="shared" si="3"/>
        <v>77</v>
      </c>
      <c r="B154" s="102"/>
      <c r="C154" s="256" t="s">
        <v>113</v>
      </c>
      <c r="D154" s="257"/>
      <c r="E154" s="258"/>
      <c r="F154" s="180">
        <v>9.5</v>
      </c>
      <c r="G154" s="180" t="s">
        <v>31</v>
      </c>
      <c r="H154" s="84"/>
      <c r="I154" s="2">
        <f t="shared" si="2"/>
        <v>0</v>
      </c>
    </row>
    <row r="155" spans="1:9" ht="15" customHeight="1">
      <c r="A155" s="191">
        <f>A154+1</f>
        <v>78</v>
      </c>
      <c r="B155" s="192"/>
      <c r="C155" s="292" t="s">
        <v>30</v>
      </c>
      <c r="D155" s="293"/>
      <c r="E155" s="294"/>
      <c r="F155" s="192">
        <v>113.47</v>
      </c>
      <c r="G155" s="192" t="s">
        <v>31</v>
      </c>
      <c r="H155" s="193"/>
      <c r="I155" s="194">
        <f t="shared" si="2"/>
        <v>0</v>
      </c>
    </row>
    <row r="156" spans="1:9" ht="31.5" customHeight="1">
      <c r="A156" s="94">
        <f t="shared" si="3"/>
        <v>79</v>
      </c>
      <c r="B156" s="51"/>
      <c r="C156" s="283" t="s">
        <v>47</v>
      </c>
      <c r="D156" s="284"/>
      <c r="E156" s="285"/>
      <c r="F156" s="20">
        <v>208.78</v>
      </c>
      <c r="G156" s="20" t="s">
        <v>48</v>
      </c>
      <c r="H156" s="85"/>
      <c r="I156" s="2">
        <f t="shared" si="2"/>
        <v>0</v>
      </c>
    </row>
    <row r="157" spans="1:9" ht="15">
      <c r="A157" s="94">
        <f t="shared" si="3"/>
        <v>80</v>
      </c>
      <c r="B157" s="103"/>
      <c r="C157" s="286" t="s">
        <v>36</v>
      </c>
      <c r="D157" s="287"/>
      <c r="E157" s="288"/>
      <c r="F157" s="99">
        <v>113.62</v>
      </c>
      <c r="G157" s="99" t="s">
        <v>31</v>
      </c>
      <c r="H157" s="104"/>
      <c r="I157" s="88">
        <f t="shared" si="2"/>
        <v>0</v>
      </c>
    </row>
    <row r="158" spans="1:9" ht="15.75" thickBot="1">
      <c r="A158" s="94">
        <f t="shared" si="3"/>
        <v>81</v>
      </c>
      <c r="B158" s="103"/>
      <c r="C158" s="286" t="s">
        <v>115</v>
      </c>
      <c r="D158" s="287"/>
      <c r="E158" s="288"/>
      <c r="F158" s="99">
        <v>1892</v>
      </c>
      <c r="G158" s="99" t="s">
        <v>34</v>
      </c>
      <c r="H158" s="104"/>
      <c r="I158" s="88">
        <f t="shared" si="2"/>
        <v>0</v>
      </c>
    </row>
    <row r="159" spans="1:9" ht="15" customHeight="1" thickBot="1">
      <c r="A159" s="280" t="s">
        <v>39</v>
      </c>
      <c r="B159" s="281"/>
      <c r="C159" s="281"/>
      <c r="D159" s="281"/>
      <c r="E159" s="281"/>
      <c r="F159" s="281"/>
      <c r="G159" s="281"/>
      <c r="H159" s="282"/>
      <c r="I159" s="90">
        <f>SUM(I147:I158)</f>
        <v>0</v>
      </c>
    </row>
    <row r="160" spans="1:8" ht="15" customHeight="1">
      <c r="A160" s="52"/>
      <c r="B160" s="52"/>
      <c r="C160" s="295"/>
      <c r="D160" s="295"/>
      <c r="E160" s="295"/>
      <c r="F160" s="52"/>
      <c r="G160" s="52"/>
      <c r="H160" s="52"/>
    </row>
    <row r="161" spans="1:9" ht="17.25" customHeight="1">
      <c r="A161" s="255" t="s">
        <v>32</v>
      </c>
      <c r="B161" s="255"/>
      <c r="C161" s="255"/>
      <c r="D161" s="255"/>
      <c r="E161" s="255"/>
      <c r="F161" s="91"/>
      <c r="G161" s="91"/>
      <c r="H161" s="91"/>
      <c r="I161" s="34"/>
    </row>
    <row r="162" spans="1:9" ht="22.5">
      <c r="A162" s="95" t="s">
        <v>107</v>
      </c>
      <c r="B162" s="93"/>
      <c r="C162" s="264" t="s">
        <v>0</v>
      </c>
      <c r="D162" s="265"/>
      <c r="E162" s="266"/>
      <c r="F162" s="50" t="s">
        <v>2</v>
      </c>
      <c r="G162" s="38" t="s">
        <v>3</v>
      </c>
      <c r="H162" s="38" t="s">
        <v>27</v>
      </c>
      <c r="I162" s="22" t="s">
        <v>28</v>
      </c>
    </row>
    <row r="163" spans="1:9" ht="29.25" customHeight="1">
      <c r="A163" s="94">
        <v>82</v>
      </c>
      <c r="B163" s="49"/>
      <c r="C163" s="283" t="s">
        <v>33</v>
      </c>
      <c r="D163" s="284"/>
      <c r="E163" s="285"/>
      <c r="F163" s="17">
        <v>1892</v>
      </c>
      <c r="G163" s="17" t="s">
        <v>34</v>
      </c>
      <c r="H163" s="17"/>
      <c r="I163" s="2">
        <f>H163*F163</f>
        <v>0</v>
      </c>
    </row>
    <row r="164" spans="1:9" ht="15.75" customHeight="1" thickBot="1">
      <c r="A164" s="94">
        <v>83</v>
      </c>
      <c r="B164" s="49"/>
      <c r="C164" s="267" t="s">
        <v>35</v>
      </c>
      <c r="D164" s="268"/>
      <c r="E164" s="269"/>
      <c r="F164" s="17">
        <v>1892</v>
      </c>
      <c r="G164" s="17" t="s">
        <v>34</v>
      </c>
      <c r="H164" s="17"/>
      <c r="I164" s="3">
        <f>H164*F164</f>
        <v>0</v>
      </c>
    </row>
    <row r="165" spans="1:10" ht="15.75" customHeight="1" thickBot="1">
      <c r="A165" s="270" t="s">
        <v>39</v>
      </c>
      <c r="B165" s="271"/>
      <c r="C165" s="271"/>
      <c r="D165" s="271"/>
      <c r="E165" s="271"/>
      <c r="F165" s="271"/>
      <c r="G165" s="271"/>
      <c r="H165" s="272"/>
      <c r="I165" s="12">
        <f>SUM(I163:I164)</f>
        <v>0</v>
      </c>
      <c r="J165" s="30"/>
    </row>
    <row r="166" spans="1:10" ht="21" customHeight="1">
      <c r="A166" s="273" t="s">
        <v>38</v>
      </c>
      <c r="B166" s="273"/>
      <c r="C166" s="273"/>
      <c r="D166" s="273"/>
      <c r="E166" s="273"/>
      <c r="F166" s="14"/>
      <c r="G166" s="14"/>
      <c r="H166" s="14"/>
      <c r="I166" s="15"/>
      <c r="J166" s="30"/>
    </row>
    <row r="167" spans="1:9" ht="22.5">
      <c r="A167" s="38" t="s">
        <v>107</v>
      </c>
      <c r="B167" s="38" t="s">
        <v>26</v>
      </c>
      <c r="C167" s="264" t="s">
        <v>9</v>
      </c>
      <c r="D167" s="265"/>
      <c r="E167" s="266"/>
      <c r="F167" s="22" t="s">
        <v>2</v>
      </c>
      <c r="G167" s="38" t="s">
        <v>3</v>
      </c>
      <c r="H167" s="38" t="s">
        <v>27</v>
      </c>
      <c r="I167" s="22" t="s">
        <v>28</v>
      </c>
    </row>
    <row r="168" spans="1:9" ht="15">
      <c r="A168" s="97">
        <v>84</v>
      </c>
      <c r="B168" s="86">
        <v>1</v>
      </c>
      <c r="C168" s="286" t="s">
        <v>53</v>
      </c>
      <c r="D168" s="287"/>
      <c r="E168" s="288"/>
      <c r="F168" s="86">
        <v>102</v>
      </c>
      <c r="G168" s="86" t="s">
        <v>34</v>
      </c>
      <c r="H168" s="86"/>
      <c r="I168" s="87">
        <f aca="true" t="shared" si="4" ref="I168:I177">H168*F168</f>
        <v>0</v>
      </c>
    </row>
    <row r="169" spans="1:9" ht="15" customHeight="1">
      <c r="A169" s="97">
        <f aca="true" t="shared" si="5" ref="A169:A177">A168+1</f>
        <v>85</v>
      </c>
      <c r="B169" s="86">
        <v>2</v>
      </c>
      <c r="C169" s="286" t="s">
        <v>54</v>
      </c>
      <c r="D169" s="287"/>
      <c r="E169" s="288"/>
      <c r="F169" s="86">
        <v>198</v>
      </c>
      <c r="G169" s="86" t="s">
        <v>34</v>
      </c>
      <c r="H169" s="86"/>
      <c r="I169" s="88">
        <f t="shared" si="4"/>
        <v>0</v>
      </c>
    </row>
    <row r="170" spans="1:9" ht="15" customHeight="1">
      <c r="A170" s="97">
        <f t="shared" si="5"/>
        <v>86</v>
      </c>
      <c r="B170" s="86">
        <v>3</v>
      </c>
      <c r="C170" s="286" t="s">
        <v>55</v>
      </c>
      <c r="D170" s="287"/>
      <c r="E170" s="288"/>
      <c r="F170" s="86">
        <v>298</v>
      </c>
      <c r="G170" s="86" t="s">
        <v>34</v>
      </c>
      <c r="H170" s="86"/>
      <c r="I170" s="88">
        <f t="shared" si="4"/>
        <v>0</v>
      </c>
    </row>
    <row r="171" spans="1:9" ht="15" customHeight="1">
      <c r="A171" s="97">
        <f t="shared" si="5"/>
        <v>87</v>
      </c>
      <c r="B171" s="86">
        <v>4</v>
      </c>
      <c r="C171" s="286" t="s">
        <v>56</v>
      </c>
      <c r="D171" s="287"/>
      <c r="E171" s="288"/>
      <c r="F171" s="86">
        <v>401</v>
      </c>
      <c r="G171" s="86" t="s">
        <v>34</v>
      </c>
      <c r="H171" s="86"/>
      <c r="I171" s="88">
        <f t="shared" si="4"/>
        <v>0</v>
      </c>
    </row>
    <row r="172" spans="1:9" ht="15" customHeight="1">
      <c r="A172" s="97">
        <f t="shared" si="5"/>
        <v>88</v>
      </c>
      <c r="B172" s="86">
        <v>5</v>
      </c>
      <c r="C172" s="286" t="s">
        <v>57</v>
      </c>
      <c r="D172" s="287"/>
      <c r="E172" s="288"/>
      <c r="F172" s="86">
        <v>49</v>
      </c>
      <c r="G172" s="86" t="s">
        <v>34</v>
      </c>
      <c r="H172" s="86"/>
      <c r="I172" s="88">
        <f t="shared" si="4"/>
        <v>0</v>
      </c>
    </row>
    <row r="173" spans="1:9" ht="15" customHeight="1">
      <c r="A173" s="97">
        <f t="shared" si="5"/>
        <v>89</v>
      </c>
      <c r="B173" s="86">
        <v>6</v>
      </c>
      <c r="C173" s="286" t="s">
        <v>126</v>
      </c>
      <c r="D173" s="287"/>
      <c r="E173" s="288"/>
      <c r="F173" s="86">
        <v>321</v>
      </c>
      <c r="G173" s="86" t="s">
        <v>34</v>
      </c>
      <c r="H173" s="86"/>
      <c r="I173" s="88">
        <f t="shared" si="4"/>
        <v>0</v>
      </c>
    </row>
    <row r="174" spans="1:9" ht="15" customHeight="1">
      <c r="A174" s="97">
        <f t="shared" si="5"/>
        <v>90</v>
      </c>
      <c r="B174" s="86">
        <v>7</v>
      </c>
      <c r="C174" s="286" t="s">
        <v>58</v>
      </c>
      <c r="D174" s="287"/>
      <c r="E174" s="288"/>
      <c r="F174" s="86">
        <v>21</v>
      </c>
      <c r="G174" s="86" t="s">
        <v>34</v>
      </c>
      <c r="H174" s="86"/>
      <c r="I174" s="88">
        <f t="shared" si="4"/>
        <v>0</v>
      </c>
    </row>
    <row r="175" spans="1:9" ht="15" customHeight="1">
      <c r="A175" s="97">
        <f t="shared" si="5"/>
        <v>91</v>
      </c>
      <c r="B175" s="86">
        <v>8</v>
      </c>
      <c r="C175" s="286" t="s">
        <v>59</v>
      </c>
      <c r="D175" s="287"/>
      <c r="E175" s="288"/>
      <c r="F175" s="86">
        <v>200</v>
      </c>
      <c r="G175" s="86" t="s">
        <v>34</v>
      </c>
      <c r="H175" s="86"/>
      <c r="I175" s="88">
        <f t="shared" si="4"/>
        <v>0</v>
      </c>
    </row>
    <row r="176" spans="1:9" ht="15" customHeight="1">
      <c r="A176" s="97">
        <f t="shared" si="5"/>
        <v>92</v>
      </c>
      <c r="B176" s="86">
        <v>9</v>
      </c>
      <c r="C176" s="286" t="s">
        <v>60</v>
      </c>
      <c r="D176" s="287"/>
      <c r="E176" s="288"/>
      <c r="F176" s="86">
        <v>181</v>
      </c>
      <c r="G176" s="86" t="s">
        <v>34</v>
      </c>
      <c r="H176" s="86"/>
      <c r="I176" s="88">
        <f t="shared" si="4"/>
        <v>0</v>
      </c>
    </row>
    <row r="177" spans="1:9" ht="15.75" thickBot="1">
      <c r="A177" s="97">
        <f t="shared" si="5"/>
        <v>93</v>
      </c>
      <c r="B177" s="86">
        <v>10</v>
      </c>
      <c r="C177" s="261" t="s">
        <v>61</v>
      </c>
      <c r="D177" s="262"/>
      <c r="E177" s="263"/>
      <c r="F177" s="86">
        <v>121</v>
      </c>
      <c r="G177" s="86" t="s">
        <v>34</v>
      </c>
      <c r="H177" s="86"/>
      <c r="I177" s="88">
        <f t="shared" si="4"/>
        <v>0</v>
      </c>
    </row>
    <row r="178" spans="1:9" ht="15.75" customHeight="1" thickBot="1">
      <c r="A178" s="280" t="s">
        <v>39</v>
      </c>
      <c r="B178" s="281"/>
      <c r="C178" s="281"/>
      <c r="D178" s="281"/>
      <c r="E178" s="281"/>
      <c r="F178" s="281"/>
      <c r="G178" s="281"/>
      <c r="H178" s="282"/>
      <c r="I178" s="4">
        <f>SUM(I168:I177)</f>
        <v>0</v>
      </c>
    </row>
    <row r="179" spans="1:5" ht="15.75" thickBot="1">
      <c r="A179" s="52"/>
      <c r="B179" s="52"/>
      <c r="C179" s="279"/>
      <c r="D179" s="279"/>
      <c r="E179" s="279"/>
    </row>
    <row r="180" spans="1:9" ht="24" customHeight="1" thickBot="1">
      <c r="A180" s="253" t="s">
        <v>12</v>
      </c>
      <c r="B180" s="254"/>
      <c r="C180" s="254"/>
      <c r="D180" s="26"/>
      <c r="E180" s="26"/>
      <c r="F180" s="26"/>
      <c r="G180" s="26"/>
      <c r="H180" s="27"/>
      <c r="I180" s="28">
        <f>I178+I165+I159</f>
        <v>0</v>
      </c>
    </row>
    <row r="181" spans="1:5" ht="15">
      <c r="A181" s="52"/>
      <c r="B181" s="52"/>
      <c r="C181" s="52"/>
      <c r="D181" s="52"/>
      <c r="E181" s="52"/>
    </row>
    <row r="182" spans="1:9" s="107" customFormat="1" ht="15">
      <c r="A182" s="184"/>
      <c r="B182" s="184"/>
      <c r="C182" s="184"/>
      <c r="D182" s="184"/>
      <c r="E182" s="184"/>
      <c r="F182" s="1"/>
      <c r="G182" s="1"/>
      <c r="H182" s="1"/>
      <c r="I182" s="24"/>
    </row>
    <row r="183" spans="1:9" s="107" customFormat="1" ht="15">
      <c r="A183" s="184"/>
      <c r="B183" s="184"/>
      <c r="C183" s="184"/>
      <c r="D183" s="184"/>
      <c r="E183" s="184"/>
      <c r="F183" s="1"/>
      <c r="G183" s="1"/>
      <c r="H183" s="1"/>
      <c r="I183" s="24"/>
    </row>
    <row r="184" spans="1:5" ht="15">
      <c r="A184" s="52"/>
      <c r="B184" s="52"/>
      <c r="C184" s="52"/>
      <c r="D184" s="52"/>
      <c r="E184" s="52"/>
    </row>
    <row r="185" spans="1:9" ht="24" customHeight="1">
      <c r="A185" s="228" t="s">
        <v>177</v>
      </c>
      <c r="B185" s="228"/>
      <c r="C185" s="228"/>
      <c r="D185" s="228"/>
      <c r="E185" s="228"/>
      <c r="F185" s="228"/>
      <c r="G185" s="228"/>
      <c r="H185" s="228"/>
      <c r="I185" s="228"/>
    </row>
    <row r="186" spans="1:9" ht="15">
      <c r="A186" s="229" t="s">
        <v>13</v>
      </c>
      <c r="B186" s="229"/>
      <c r="C186" s="229"/>
      <c r="D186" s="229"/>
      <c r="E186" s="229"/>
      <c r="F186" s="229"/>
      <c r="G186" s="229"/>
      <c r="H186" s="229"/>
      <c r="I186" s="229"/>
    </row>
    <row r="187" spans="1:7" ht="15.75" customHeight="1">
      <c r="A187" s="23"/>
      <c r="B187" s="23"/>
      <c r="C187" s="23"/>
      <c r="D187" s="23"/>
      <c r="E187" s="23"/>
      <c r="F187" s="23"/>
      <c r="G187" s="23"/>
    </row>
    <row r="188" spans="1:7" ht="15">
      <c r="A188" s="83" t="s">
        <v>37</v>
      </c>
      <c r="B188" s="83"/>
      <c r="C188" s="23"/>
      <c r="D188" s="23"/>
      <c r="E188" s="23"/>
      <c r="F188" s="23"/>
      <c r="G188" s="23"/>
    </row>
    <row r="189" spans="1:9" ht="15" customHeight="1">
      <c r="A189" s="255" t="s">
        <v>49</v>
      </c>
      <c r="B189" s="255"/>
      <c r="C189" s="255"/>
      <c r="D189" s="255"/>
      <c r="E189" s="255"/>
      <c r="F189" s="21"/>
      <c r="G189" s="21"/>
      <c r="H189" s="21"/>
      <c r="I189" s="34"/>
    </row>
    <row r="190" spans="1:9" ht="22.5">
      <c r="A190" s="95" t="s">
        <v>107</v>
      </c>
      <c r="B190" s="93"/>
      <c r="C190" s="264" t="s">
        <v>0</v>
      </c>
      <c r="D190" s="265"/>
      <c r="E190" s="266"/>
      <c r="F190" s="22" t="s">
        <v>2</v>
      </c>
      <c r="G190" s="38" t="s">
        <v>3</v>
      </c>
      <c r="H190" s="38" t="s">
        <v>27</v>
      </c>
      <c r="I190" s="22" t="s">
        <v>28</v>
      </c>
    </row>
    <row r="191" spans="1:9" ht="15" customHeight="1">
      <c r="A191" s="94">
        <v>94</v>
      </c>
      <c r="B191" s="49"/>
      <c r="C191" s="283" t="s">
        <v>33</v>
      </c>
      <c r="D191" s="284"/>
      <c r="E191" s="285"/>
      <c r="F191" s="17">
        <v>10</v>
      </c>
      <c r="G191" s="17" t="s">
        <v>34</v>
      </c>
      <c r="H191" s="17"/>
      <c r="I191" s="2">
        <f aca="true" t="shared" si="6" ref="I191:I198">H191*F191</f>
        <v>0</v>
      </c>
    </row>
    <row r="192" spans="1:9" ht="15" customHeight="1">
      <c r="A192" s="119">
        <f aca="true" t="shared" si="7" ref="A192:A198">A191+1</f>
        <v>95</v>
      </c>
      <c r="B192" s="49"/>
      <c r="C192" s="283" t="s">
        <v>104</v>
      </c>
      <c r="D192" s="284"/>
      <c r="E192" s="285"/>
      <c r="F192" s="17">
        <v>10</v>
      </c>
      <c r="G192" s="17" t="s">
        <v>34</v>
      </c>
      <c r="H192" s="17"/>
      <c r="I192" s="3">
        <f t="shared" si="6"/>
        <v>0</v>
      </c>
    </row>
    <row r="193" spans="1:9" ht="15" customHeight="1">
      <c r="A193" s="119">
        <f t="shared" si="7"/>
        <v>96</v>
      </c>
      <c r="B193" s="101"/>
      <c r="C193" s="283" t="s">
        <v>46</v>
      </c>
      <c r="D193" s="284"/>
      <c r="E193" s="285"/>
      <c r="F193" s="98">
        <v>10</v>
      </c>
      <c r="G193" s="98" t="s">
        <v>34</v>
      </c>
      <c r="H193" s="100"/>
      <c r="I193" s="2">
        <f t="shared" si="6"/>
        <v>0</v>
      </c>
    </row>
    <row r="194" spans="1:9" ht="15" customHeight="1">
      <c r="A194" s="119">
        <f t="shared" si="7"/>
        <v>97</v>
      </c>
      <c r="B194" s="101"/>
      <c r="C194" s="256" t="s">
        <v>108</v>
      </c>
      <c r="D194" s="257"/>
      <c r="E194" s="258"/>
      <c r="F194" s="98">
        <v>10</v>
      </c>
      <c r="G194" s="98" t="s">
        <v>6</v>
      </c>
      <c r="H194" s="84"/>
      <c r="I194" s="2">
        <f t="shared" si="6"/>
        <v>0</v>
      </c>
    </row>
    <row r="195" spans="1:9" ht="15" customHeight="1">
      <c r="A195" s="119">
        <f>A194+1</f>
        <v>98</v>
      </c>
      <c r="B195" s="101"/>
      <c r="C195" s="256" t="s">
        <v>117</v>
      </c>
      <c r="D195" s="257"/>
      <c r="E195" s="258"/>
      <c r="F195" s="98">
        <v>10</v>
      </c>
      <c r="G195" s="98" t="s">
        <v>34</v>
      </c>
      <c r="H195" s="84"/>
      <c r="I195" s="2">
        <f t="shared" si="6"/>
        <v>0</v>
      </c>
    </row>
    <row r="196" spans="1:9" ht="15" customHeight="1">
      <c r="A196" s="119">
        <f t="shared" si="7"/>
        <v>99</v>
      </c>
      <c r="B196" s="101"/>
      <c r="C196" s="256" t="s">
        <v>122</v>
      </c>
      <c r="D196" s="257"/>
      <c r="E196" s="258"/>
      <c r="F196" s="98">
        <v>0.2</v>
      </c>
      <c r="G196" s="98" t="s">
        <v>31</v>
      </c>
      <c r="H196" s="84"/>
      <c r="I196" s="2">
        <f t="shared" si="6"/>
        <v>0</v>
      </c>
    </row>
    <row r="197" spans="1:9" ht="15" customHeight="1">
      <c r="A197" s="119">
        <f t="shared" si="7"/>
        <v>100</v>
      </c>
      <c r="B197" s="101"/>
      <c r="C197" s="256" t="s">
        <v>116</v>
      </c>
      <c r="D197" s="257"/>
      <c r="E197" s="258"/>
      <c r="F197" s="98">
        <v>0.2</v>
      </c>
      <c r="G197" s="98" t="s">
        <v>31</v>
      </c>
      <c r="H197" s="84"/>
      <c r="I197" s="2">
        <f t="shared" si="6"/>
        <v>0</v>
      </c>
    </row>
    <row r="198" spans="1:9" ht="15" customHeight="1" thickBot="1">
      <c r="A198" s="119">
        <f t="shared" si="7"/>
        <v>101</v>
      </c>
      <c r="B198" s="101"/>
      <c r="C198" s="283" t="s">
        <v>118</v>
      </c>
      <c r="D198" s="284"/>
      <c r="E198" s="285"/>
      <c r="F198" s="98">
        <v>30</v>
      </c>
      <c r="G198" s="98" t="s">
        <v>34</v>
      </c>
      <c r="H198" s="100"/>
      <c r="I198" s="2">
        <f t="shared" si="6"/>
        <v>0</v>
      </c>
    </row>
    <row r="199" spans="1:9" ht="15.75" customHeight="1" thickBot="1">
      <c r="A199" s="270" t="s">
        <v>39</v>
      </c>
      <c r="B199" s="271"/>
      <c r="C199" s="271"/>
      <c r="D199" s="271"/>
      <c r="E199" s="271"/>
      <c r="F199" s="271"/>
      <c r="G199" s="271"/>
      <c r="H199" s="272"/>
      <c r="I199" s="12">
        <f>SUM(I191:I198)</f>
        <v>0</v>
      </c>
    </row>
    <row r="200" spans="1:9" ht="15">
      <c r="A200" s="13"/>
      <c r="B200" s="13"/>
      <c r="C200" s="13"/>
      <c r="D200" s="13"/>
      <c r="E200" s="13"/>
      <c r="F200" s="13"/>
      <c r="G200" s="13"/>
      <c r="H200" s="13"/>
      <c r="I200" s="16"/>
    </row>
    <row r="201" spans="1:9" ht="15" customHeight="1">
      <c r="A201" s="278" t="s">
        <v>40</v>
      </c>
      <c r="B201" s="278"/>
      <c r="C201" s="278"/>
      <c r="D201" s="278"/>
      <c r="E201" s="278"/>
      <c r="F201" s="14"/>
      <c r="G201" s="14"/>
      <c r="H201" s="14"/>
      <c r="I201" s="15"/>
    </row>
    <row r="202" spans="1:9" ht="22.5">
      <c r="A202" s="95" t="s">
        <v>107</v>
      </c>
      <c r="B202" s="38" t="s">
        <v>26</v>
      </c>
      <c r="C202" s="264" t="s">
        <v>9</v>
      </c>
      <c r="D202" s="265"/>
      <c r="E202" s="266"/>
      <c r="F202" s="22" t="s">
        <v>2</v>
      </c>
      <c r="G202" s="38" t="s">
        <v>3</v>
      </c>
      <c r="H202" s="38" t="s">
        <v>27</v>
      </c>
      <c r="I202" s="22" t="s">
        <v>28</v>
      </c>
    </row>
    <row r="203" spans="1:9" ht="15" customHeight="1">
      <c r="A203" s="97">
        <v>102</v>
      </c>
      <c r="B203" s="86">
        <v>1</v>
      </c>
      <c r="C203" s="286" t="s">
        <v>41</v>
      </c>
      <c r="D203" s="287"/>
      <c r="E203" s="288"/>
      <c r="F203" s="86">
        <v>1</v>
      </c>
      <c r="G203" s="86" t="s">
        <v>34</v>
      </c>
      <c r="H203" s="86"/>
      <c r="I203" s="88">
        <f>H203*F203</f>
        <v>0</v>
      </c>
    </row>
    <row r="204" spans="1:9" ht="15" customHeight="1">
      <c r="A204" s="120">
        <f aca="true" t="shared" si="8" ref="A204:A210">A203+1</f>
        <v>103</v>
      </c>
      <c r="B204" s="86">
        <v>2</v>
      </c>
      <c r="C204" s="286" t="s">
        <v>42</v>
      </c>
      <c r="D204" s="287"/>
      <c r="E204" s="288"/>
      <c r="F204" s="86">
        <v>2</v>
      </c>
      <c r="G204" s="86" t="s">
        <v>34</v>
      </c>
      <c r="H204" s="86"/>
      <c r="I204" s="88">
        <f aca="true" t="shared" si="9" ref="I204:I207">H204*F204</f>
        <v>0</v>
      </c>
    </row>
    <row r="205" spans="1:9" ht="15" customHeight="1">
      <c r="A205" s="120">
        <f t="shared" si="8"/>
        <v>104</v>
      </c>
      <c r="B205" s="86">
        <v>3</v>
      </c>
      <c r="C205" s="286" t="s">
        <v>43</v>
      </c>
      <c r="D205" s="287"/>
      <c r="E205" s="288"/>
      <c r="F205" s="86">
        <v>2</v>
      </c>
      <c r="G205" s="86" t="s">
        <v>34</v>
      </c>
      <c r="H205" s="86"/>
      <c r="I205" s="88">
        <f t="shared" si="9"/>
        <v>0</v>
      </c>
    </row>
    <row r="206" spans="1:9" ht="15" customHeight="1">
      <c r="A206" s="120">
        <f t="shared" si="8"/>
        <v>105</v>
      </c>
      <c r="B206" s="86">
        <v>4</v>
      </c>
      <c r="C206" s="286" t="s">
        <v>44</v>
      </c>
      <c r="D206" s="287"/>
      <c r="E206" s="288"/>
      <c r="F206" s="86">
        <v>2</v>
      </c>
      <c r="G206" s="86" t="s">
        <v>34</v>
      </c>
      <c r="H206" s="86"/>
      <c r="I206" s="88">
        <f t="shared" si="9"/>
        <v>0</v>
      </c>
    </row>
    <row r="207" spans="1:9" ht="15">
      <c r="A207" s="120">
        <f t="shared" si="8"/>
        <v>106</v>
      </c>
      <c r="B207" s="86">
        <v>5</v>
      </c>
      <c r="C207" s="286" t="s">
        <v>84</v>
      </c>
      <c r="D207" s="287"/>
      <c r="E207" s="288"/>
      <c r="F207" s="86">
        <v>2</v>
      </c>
      <c r="G207" s="86" t="s">
        <v>34</v>
      </c>
      <c r="H207" s="86"/>
      <c r="I207" s="88">
        <f t="shared" si="9"/>
        <v>0</v>
      </c>
    </row>
    <row r="208" spans="1:9" ht="15">
      <c r="A208" s="120">
        <f t="shared" si="8"/>
        <v>107</v>
      </c>
      <c r="B208" s="99">
        <v>6</v>
      </c>
      <c r="C208" s="286" t="s">
        <v>45</v>
      </c>
      <c r="D208" s="287"/>
      <c r="E208" s="288"/>
      <c r="F208" s="99">
        <v>1</v>
      </c>
      <c r="G208" s="99" t="s">
        <v>34</v>
      </c>
      <c r="H208" s="99"/>
      <c r="I208" s="88">
        <f aca="true" t="shared" si="10" ref="I208">H208*F208</f>
        <v>0</v>
      </c>
    </row>
    <row r="209" spans="1:9" s="30" customFormat="1" ht="15">
      <c r="A209" s="137">
        <f t="shared" si="8"/>
        <v>108</v>
      </c>
      <c r="B209" s="138"/>
      <c r="C209" s="289" t="s">
        <v>36</v>
      </c>
      <c r="D209" s="290"/>
      <c r="E209" s="291"/>
      <c r="F209" s="138">
        <v>1</v>
      </c>
      <c r="G209" s="138" t="s">
        <v>31</v>
      </c>
      <c r="H209" s="139"/>
      <c r="I209" s="92">
        <f>H209*F209</f>
        <v>0</v>
      </c>
    </row>
    <row r="210" spans="1:9" ht="15" customHeight="1" thickBot="1">
      <c r="A210" s="120">
        <f t="shared" si="8"/>
        <v>109</v>
      </c>
      <c r="B210" s="86"/>
      <c r="C210" s="286" t="s">
        <v>115</v>
      </c>
      <c r="D210" s="287"/>
      <c r="E210" s="288"/>
      <c r="F210" s="99">
        <v>50</v>
      </c>
      <c r="G210" s="99" t="s">
        <v>34</v>
      </c>
      <c r="H210" s="104"/>
      <c r="I210" s="88">
        <f>H210*F210</f>
        <v>0</v>
      </c>
    </row>
    <row r="211" spans="1:9" ht="15.75" customHeight="1" thickBot="1">
      <c r="A211" s="270" t="s">
        <v>39</v>
      </c>
      <c r="B211" s="271"/>
      <c r="C211" s="271"/>
      <c r="D211" s="271"/>
      <c r="E211" s="271"/>
      <c r="F211" s="271"/>
      <c r="G211" s="271"/>
      <c r="H211" s="272"/>
      <c r="I211" s="12">
        <f>SUM(I203:I210)</f>
        <v>0</v>
      </c>
    </row>
    <row r="212" spans="1:9" ht="15.75" thickBot="1">
      <c r="A212" s="53"/>
      <c r="B212" s="53"/>
      <c r="C212" s="306"/>
      <c r="D212" s="306"/>
      <c r="E212" s="306"/>
      <c r="F212" s="14"/>
      <c r="G212" s="14"/>
      <c r="H212" s="14"/>
      <c r="I212" s="29"/>
    </row>
    <row r="213" spans="1:9" ht="24" customHeight="1" thickBot="1">
      <c r="A213" s="253" t="s">
        <v>12</v>
      </c>
      <c r="B213" s="254"/>
      <c r="C213" s="254"/>
      <c r="D213" s="26"/>
      <c r="E213" s="26"/>
      <c r="F213" s="26"/>
      <c r="G213" s="26"/>
      <c r="H213" s="27"/>
      <c r="I213" s="28">
        <f>I211+I199</f>
        <v>0</v>
      </c>
    </row>
    <row r="214" spans="1:5" ht="15">
      <c r="A214" s="52"/>
      <c r="B214" s="52"/>
      <c r="C214" s="19"/>
      <c r="D214" s="19"/>
      <c r="E214" s="19"/>
    </row>
    <row r="215" spans="1:9" s="107" customFormat="1" ht="15">
      <c r="A215" s="184"/>
      <c r="B215" s="184"/>
      <c r="C215" s="184"/>
      <c r="D215" s="184"/>
      <c r="E215" s="184"/>
      <c r="F215" s="1"/>
      <c r="G215" s="1"/>
      <c r="H215" s="1"/>
      <c r="I215" s="24"/>
    </row>
    <row r="216" spans="1:9" s="107" customFormat="1" ht="15">
      <c r="A216" s="184"/>
      <c r="B216" s="184"/>
      <c r="C216" s="184"/>
      <c r="D216" s="184"/>
      <c r="E216" s="184"/>
      <c r="F216" s="1"/>
      <c r="G216" s="1"/>
      <c r="H216" s="1"/>
      <c r="I216" s="24"/>
    </row>
    <row r="217" spans="1:9" s="107" customFormat="1" ht="15">
      <c r="A217" s="184"/>
      <c r="B217" s="184"/>
      <c r="C217" s="184"/>
      <c r="D217" s="184"/>
      <c r="E217" s="184"/>
      <c r="F217" s="1"/>
      <c r="G217" s="1"/>
      <c r="H217" s="1"/>
      <c r="I217" s="24"/>
    </row>
    <row r="218" spans="1:9" s="107" customFormat="1" ht="15">
      <c r="A218" s="184"/>
      <c r="B218" s="184"/>
      <c r="C218" s="184"/>
      <c r="D218" s="184"/>
      <c r="E218" s="184"/>
      <c r="F218" s="1"/>
      <c r="G218" s="1"/>
      <c r="H218" s="1"/>
      <c r="I218" s="24"/>
    </row>
    <row r="219" spans="1:9" s="107" customFormat="1" ht="15">
      <c r="A219" s="184"/>
      <c r="B219" s="184"/>
      <c r="C219" s="184"/>
      <c r="D219" s="184"/>
      <c r="E219" s="184"/>
      <c r="F219" s="1"/>
      <c r="G219" s="1"/>
      <c r="H219" s="1"/>
      <c r="I219" s="24"/>
    </row>
    <row r="220" spans="1:9" s="107" customFormat="1" ht="15">
      <c r="A220" s="184"/>
      <c r="B220" s="184"/>
      <c r="C220" s="184"/>
      <c r="D220" s="184"/>
      <c r="E220" s="184"/>
      <c r="F220" s="1"/>
      <c r="G220" s="1"/>
      <c r="H220" s="1"/>
      <c r="I220" s="24"/>
    </row>
    <row r="221" spans="1:9" s="107" customFormat="1" ht="15">
      <c r="A221" s="184"/>
      <c r="B221" s="184"/>
      <c r="C221" s="184"/>
      <c r="D221" s="184"/>
      <c r="E221" s="184"/>
      <c r="F221" s="1"/>
      <c r="G221" s="1"/>
      <c r="H221" s="1"/>
      <c r="I221" s="24"/>
    </row>
    <row r="222" spans="1:9" s="107" customFormat="1" ht="15">
      <c r="A222" s="184"/>
      <c r="B222" s="184"/>
      <c r="C222" s="184"/>
      <c r="D222" s="184"/>
      <c r="E222" s="184"/>
      <c r="F222" s="1"/>
      <c r="G222" s="1"/>
      <c r="H222" s="1"/>
      <c r="I222" s="24"/>
    </row>
    <row r="223" spans="1:9" s="107" customFormat="1" ht="15">
      <c r="A223" s="184"/>
      <c r="B223" s="184"/>
      <c r="C223" s="184"/>
      <c r="D223" s="184"/>
      <c r="E223" s="184"/>
      <c r="F223" s="1"/>
      <c r="G223" s="1"/>
      <c r="H223" s="1"/>
      <c r="I223" s="24"/>
    </row>
    <row r="224" spans="1:9" s="107" customFormat="1" ht="15">
      <c r="A224" s="184"/>
      <c r="B224" s="184"/>
      <c r="C224" s="184"/>
      <c r="D224" s="184"/>
      <c r="E224" s="184"/>
      <c r="F224" s="1"/>
      <c r="G224" s="1"/>
      <c r="H224" s="1"/>
      <c r="I224" s="24"/>
    </row>
    <row r="225" spans="1:9" s="107" customFormat="1" ht="15">
      <c r="A225" s="184"/>
      <c r="B225" s="184"/>
      <c r="C225" s="184"/>
      <c r="D225" s="184"/>
      <c r="E225" s="184"/>
      <c r="F225" s="1"/>
      <c r="G225" s="1"/>
      <c r="H225" s="1"/>
      <c r="I225" s="24"/>
    </row>
    <row r="226" spans="1:9" s="107" customFormat="1" ht="15">
      <c r="A226" s="184"/>
      <c r="B226" s="184"/>
      <c r="C226" s="184"/>
      <c r="D226" s="184"/>
      <c r="E226" s="184"/>
      <c r="F226" s="1"/>
      <c r="G226" s="1"/>
      <c r="H226" s="1"/>
      <c r="I226" s="24"/>
    </row>
    <row r="227" spans="1:9" s="107" customFormat="1" ht="15">
      <c r="A227" s="184"/>
      <c r="B227" s="184"/>
      <c r="C227" s="184"/>
      <c r="D227" s="184"/>
      <c r="E227" s="184"/>
      <c r="F227" s="1"/>
      <c r="G227" s="1"/>
      <c r="H227" s="1"/>
      <c r="I227" s="24"/>
    </row>
    <row r="228" spans="1:9" s="107" customFormat="1" ht="15">
      <c r="A228" s="184"/>
      <c r="B228" s="184"/>
      <c r="C228" s="184"/>
      <c r="D228" s="184"/>
      <c r="E228" s="184"/>
      <c r="F228" s="1"/>
      <c r="G228" s="1"/>
      <c r="H228" s="1"/>
      <c r="I228" s="24"/>
    </row>
    <row r="229" spans="1:9" s="107" customFormat="1" ht="15">
      <c r="A229" s="184"/>
      <c r="B229" s="184"/>
      <c r="C229" s="184"/>
      <c r="D229" s="184"/>
      <c r="E229" s="184"/>
      <c r="F229" s="1"/>
      <c r="G229" s="1"/>
      <c r="H229" s="1"/>
      <c r="I229" s="24"/>
    </row>
    <row r="230" spans="1:9" s="107" customFormat="1" ht="15">
      <c r="A230" s="184"/>
      <c r="B230" s="184"/>
      <c r="C230" s="184"/>
      <c r="D230" s="184"/>
      <c r="E230" s="184"/>
      <c r="F230" s="1"/>
      <c r="G230" s="1"/>
      <c r="H230" s="1"/>
      <c r="I230" s="24"/>
    </row>
    <row r="231" spans="1:9" s="107" customFormat="1" ht="15">
      <c r="A231" s="184"/>
      <c r="B231" s="184"/>
      <c r="C231" s="184"/>
      <c r="D231" s="184"/>
      <c r="E231" s="184"/>
      <c r="F231" s="1"/>
      <c r="G231" s="1"/>
      <c r="H231" s="1"/>
      <c r="I231" s="24"/>
    </row>
    <row r="232" spans="1:2" ht="15">
      <c r="A232" s="52"/>
      <c r="B232" s="52"/>
    </row>
    <row r="233" spans="1:9" ht="24" customHeight="1">
      <c r="A233" s="228" t="s">
        <v>178</v>
      </c>
      <c r="B233" s="228"/>
      <c r="C233" s="228"/>
      <c r="D233" s="228"/>
      <c r="E233" s="228"/>
      <c r="F233" s="228"/>
      <c r="G233" s="228"/>
      <c r="H233" s="228"/>
      <c r="I233" s="228"/>
    </row>
    <row r="234" spans="1:9" s="30" customFormat="1" ht="15.75" customHeight="1">
      <c r="A234" s="195"/>
      <c r="B234" s="195"/>
      <c r="C234" s="195"/>
      <c r="D234" s="195"/>
      <c r="E234" s="195"/>
      <c r="F234" s="195"/>
      <c r="G234" s="195"/>
      <c r="H234" s="195"/>
      <c r="I234" s="195"/>
    </row>
    <row r="235" spans="1:9" ht="15.75" customHeight="1">
      <c r="A235" s="229" t="s">
        <v>13</v>
      </c>
      <c r="B235" s="229"/>
      <c r="C235" s="229"/>
      <c r="D235" s="229"/>
      <c r="E235" s="229"/>
      <c r="F235" s="229"/>
      <c r="G235" s="229"/>
      <c r="H235" s="229"/>
      <c r="I235" s="229"/>
    </row>
    <row r="236" spans="1:7" ht="15">
      <c r="A236" s="83" t="s">
        <v>37</v>
      </c>
      <c r="B236" s="32"/>
      <c r="C236" s="23"/>
      <c r="D236" s="23"/>
      <c r="E236" s="23"/>
      <c r="F236" s="23"/>
      <c r="G236" s="23"/>
    </row>
    <row r="237" spans="1:7" ht="15.75" customHeight="1">
      <c r="A237" s="23"/>
      <c r="B237" s="23"/>
      <c r="C237" s="23"/>
      <c r="D237" s="23"/>
      <c r="E237" s="23"/>
      <c r="F237" s="23"/>
      <c r="G237" s="23"/>
    </row>
    <row r="238" spans="1:7" ht="15.75" customHeight="1">
      <c r="A238" s="142" t="s">
        <v>131</v>
      </c>
      <c r="B238" s="23"/>
      <c r="C238" s="23"/>
      <c r="D238" s="23"/>
      <c r="E238" s="23"/>
      <c r="F238" s="23"/>
      <c r="G238" s="23"/>
    </row>
    <row r="239" spans="1:9" s="107" customFormat="1" ht="15.75" customHeight="1">
      <c r="A239" s="142" t="s">
        <v>132</v>
      </c>
      <c r="H239" s="1"/>
      <c r="I239" s="24"/>
    </row>
    <row r="240" spans="1:9" ht="16.5" customHeight="1">
      <c r="A240" s="255" t="s">
        <v>127</v>
      </c>
      <c r="B240" s="255"/>
      <c r="C240" s="255"/>
      <c r="D240" s="255"/>
      <c r="E240" s="21"/>
      <c r="F240" s="21"/>
      <c r="G240" s="21"/>
      <c r="H240" s="21"/>
      <c r="I240" s="21"/>
    </row>
    <row r="241" spans="1:9" ht="22.5">
      <c r="A241" s="94" t="s">
        <v>107</v>
      </c>
      <c r="B241" s="50"/>
      <c r="C241" s="264" t="s">
        <v>0</v>
      </c>
      <c r="D241" s="265"/>
      <c r="E241" s="266"/>
      <c r="F241" s="22" t="s">
        <v>2</v>
      </c>
      <c r="G241" s="22" t="s">
        <v>3</v>
      </c>
      <c r="H241" s="22" t="s">
        <v>4</v>
      </c>
      <c r="I241" s="22" t="s">
        <v>5</v>
      </c>
    </row>
    <row r="242" spans="1:9" ht="15">
      <c r="A242" s="121">
        <v>110</v>
      </c>
      <c r="B242" s="49"/>
      <c r="C242" s="256" t="s">
        <v>109</v>
      </c>
      <c r="D242" s="257"/>
      <c r="E242" s="258"/>
      <c r="F242" s="98">
        <v>2150</v>
      </c>
      <c r="G242" s="98" t="s">
        <v>6</v>
      </c>
      <c r="H242" s="84"/>
      <c r="I242" s="2">
        <f aca="true" t="shared" si="11" ref="I242:I248">H242*F242</f>
        <v>0</v>
      </c>
    </row>
    <row r="243" spans="1:9" ht="15">
      <c r="A243" s="119">
        <f>A242+1</f>
        <v>111</v>
      </c>
      <c r="B243" s="98"/>
      <c r="C243" s="256" t="s">
        <v>110</v>
      </c>
      <c r="D243" s="257"/>
      <c r="E243" s="258"/>
      <c r="F243" s="98">
        <v>2150</v>
      </c>
      <c r="G243" s="98" t="s">
        <v>6</v>
      </c>
      <c r="H243" s="84"/>
      <c r="I243" s="2">
        <f t="shared" si="11"/>
        <v>0</v>
      </c>
    </row>
    <row r="244" spans="1:9" ht="15">
      <c r="A244" s="119">
        <f>A243+1</f>
        <v>112</v>
      </c>
      <c r="B244" s="98"/>
      <c r="C244" s="256" t="s">
        <v>119</v>
      </c>
      <c r="D244" s="257"/>
      <c r="E244" s="258"/>
      <c r="F244" s="98">
        <v>2150</v>
      </c>
      <c r="G244" s="98" t="s">
        <v>6</v>
      </c>
      <c r="H244" s="84"/>
      <c r="I244" s="2">
        <f t="shared" si="11"/>
        <v>0</v>
      </c>
    </row>
    <row r="245" spans="1:9" s="107" customFormat="1" ht="15">
      <c r="A245" s="134">
        <f aca="true" t="shared" si="12" ref="A245:A247">A244+1</f>
        <v>113</v>
      </c>
      <c r="B245" s="129"/>
      <c r="C245" s="243" t="s">
        <v>133</v>
      </c>
      <c r="D245" s="244"/>
      <c r="E245" s="245"/>
      <c r="F245" s="129">
        <v>2150</v>
      </c>
      <c r="G245" s="129" t="s">
        <v>6</v>
      </c>
      <c r="H245" s="84"/>
      <c r="I245" s="2">
        <f t="shared" si="11"/>
        <v>0</v>
      </c>
    </row>
    <row r="246" spans="1:9" s="107" customFormat="1" ht="15">
      <c r="A246" s="134">
        <f t="shared" si="12"/>
        <v>114</v>
      </c>
      <c r="B246" s="129"/>
      <c r="C246" s="243" t="s">
        <v>134</v>
      </c>
      <c r="D246" s="244"/>
      <c r="E246" s="245"/>
      <c r="F246" s="129">
        <v>2150</v>
      </c>
      <c r="G246" s="129" t="s">
        <v>6</v>
      </c>
      <c r="H246" s="84"/>
      <c r="I246" s="2">
        <f t="shared" si="11"/>
        <v>0</v>
      </c>
    </row>
    <row r="247" spans="1:9" s="107" customFormat="1" ht="15">
      <c r="A247" s="137">
        <f t="shared" si="12"/>
        <v>115</v>
      </c>
      <c r="B247" s="129"/>
      <c r="C247" s="246" t="s">
        <v>135</v>
      </c>
      <c r="D247" s="246"/>
      <c r="E247" s="246"/>
      <c r="F247" s="138">
        <v>64.5</v>
      </c>
      <c r="G247" s="138" t="s">
        <v>50</v>
      </c>
      <c r="H247" s="138"/>
      <c r="I247" s="140">
        <f t="shared" si="11"/>
        <v>0</v>
      </c>
    </row>
    <row r="248" spans="1:9" ht="15.75" thickBot="1">
      <c r="A248" s="120">
        <v>116</v>
      </c>
      <c r="B248" s="98"/>
      <c r="C248" s="261" t="s">
        <v>120</v>
      </c>
      <c r="D248" s="262"/>
      <c r="E248" s="263"/>
      <c r="F248" s="99">
        <v>86</v>
      </c>
      <c r="G248" s="99" t="s">
        <v>50</v>
      </c>
      <c r="H248" s="99"/>
      <c r="I248" s="89">
        <f t="shared" si="11"/>
        <v>0</v>
      </c>
    </row>
    <row r="249" spans="1:9" ht="15.75" customHeight="1" thickBot="1">
      <c r="A249" s="280" t="s">
        <v>39</v>
      </c>
      <c r="B249" s="281"/>
      <c r="C249" s="281"/>
      <c r="D249" s="281"/>
      <c r="E249" s="281"/>
      <c r="F249" s="281"/>
      <c r="G249" s="281"/>
      <c r="H249" s="282"/>
      <c r="I249" s="4">
        <f>SUM(I242:I248)</f>
        <v>0</v>
      </c>
    </row>
    <row r="251" spans="1:9" ht="16.5" customHeight="1">
      <c r="A251" s="255" t="s">
        <v>128</v>
      </c>
      <c r="B251" s="255"/>
      <c r="C251" s="255"/>
      <c r="D251" s="255"/>
      <c r="E251" s="21"/>
      <c r="F251" s="21"/>
      <c r="G251" s="21"/>
      <c r="H251" s="21"/>
      <c r="I251" s="21"/>
    </row>
    <row r="252" spans="1:9" ht="22.5">
      <c r="A252" s="94" t="s">
        <v>107</v>
      </c>
      <c r="B252" s="50"/>
      <c r="C252" s="264" t="s">
        <v>0</v>
      </c>
      <c r="D252" s="265"/>
      <c r="E252" s="266"/>
      <c r="F252" s="22" t="s">
        <v>2</v>
      </c>
      <c r="G252" s="22" t="s">
        <v>3</v>
      </c>
      <c r="H252" s="22" t="s">
        <v>4</v>
      </c>
      <c r="I252" s="22" t="s">
        <v>5</v>
      </c>
    </row>
    <row r="253" spans="1:9" ht="15">
      <c r="A253" s="119">
        <v>117</v>
      </c>
      <c r="B253" s="98"/>
      <c r="C253" s="256" t="s">
        <v>121</v>
      </c>
      <c r="D253" s="257"/>
      <c r="E253" s="258"/>
      <c r="F253" s="98">
        <v>4300</v>
      </c>
      <c r="G253" s="98" t="s">
        <v>6</v>
      </c>
      <c r="H253" s="84"/>
      <c r="I253" s="2">
        <f aca="true" t="shared" si="13" ref="I253:I258">H253*F253</f>
        <v>0</v>
      </c>
    </row>
    <row r="254" spans="1:9" s="107" customFormat="1" ht="15">
      <c r="A254" s="134">
        <v>118</v>
      </c>
      <c r="B254" s="129"/>
      <c r="C254" s="243" t="s">
        <v>136</v>
      </c>
      <c r="D254" s="244"/>
      <c r="E254" s="245"/>
      <c r="F254" s="143">
        <v>2150</v>
      </c>
      <c r="G254" s="143" t="s">
        <v>6</v>
      </c>
      <c r="H254" s="84"/>
      <c r="I254" s="2">
        <f t="shared" si="13"/>
        <v>0</v>
      </c>
    </row>
    <row r="255" spans="1:9" s="107" customFormat="1" ht="15">
      <c r="A255" s="134">
        <v>119</v>
      </c>
      <c r="B255" s="129"/>
      <c r="C255" s="243" t="s">
        <v>134</v>
      </c>
      <c r="D255" s="244"/>
      <c r="E255" s="245"/>
      <c r="F255" s="129">
        <v>2150</v>
      </c>
      <c r="G255" s="129" t="s">
        <v>6</v>
      </c>
      <c r="H255" s="84"/>
      <c r="I255" s="2">
        <f t="shared" si="13"/>
        <v>0</v>
      </c>
    </row>
    <row r="256" spans="1:9" s="107" customFormat="1" ht="15">
      <c r="A256" s="137">
        <v>120</v>
      </c>
      <c r="B256" s="129"/>
      <c r="C256" s="246" t="s">
        <v>135</v>
      </c>
      <c r="D256" s="246"/>
      <c r="E256" s="246"/>
      <c r="F256" s="138">
        <v>64.5</v>
      </c>
      <c r="G256" s="138" t="s">
        <v>50</v>
      </c>
      <c r="H256" s="138"/>
      <c r="I256" s="140">
        <f t="shared" si="13"/>
        <v>0</v>
      </c>
    </row>
    <row r="257" spans="1:9" ht="15">
      <c r="A257" s="119">
        <f>A256+1</f>
        <v>121</v>
      </c>
      <c r="B257" s="98"/>
      <c r="C257" s="256" t="s">
        <v>119</v>
      </c>
      <c r="D257" s="257"/>
      <c r="E257" s="258"/>
      <c r="F257" s="98">
        <v>2150</v>
      </c>
      <c r="G257" s="98" t="s">
        <v>6</v>
      </c>
      <c r="H257" s="84"/>
      <c r="I257" s="2">
        <f t="shared" si="13"/>
        <v>0</v>
      </c>
    </row>
    <row r="258" spans="1:9" ht="15.75" thickBot="1">
      <c r="A258" s="120">
        <f>A257+1</f>
        <v>122</v>
      </c>
      <c r="B258" s="49"/>
      <c r="C258" s="261" t="s">
        <v>120</v>
      </c>
      <c r="D258" s="262"/>
      <c r="E258" s="263"/>
      <c r="F258" s="86">
        <v>86</v>
      </c>
      <c r="G258" s="86" t="s">
        <v>50</v>
      </c>
      <c r="H258" s="86"/>
      <c r="I258" s="89">
        <f t="shared" si="13"/>
        <v>0</v>
      </c>
    </row>
    <row r="259" spans="1:9" ht="15.75" customHeight="1" thickBot="1">
      <c r="A259" s="280" t="s">
        <v>39</v>
      </c>
      <c r="B259" s="281"/>
      <c r="C259" s="281"/>
      <c r="D259" s="281"/>
      <c r="E259" s="281"/>
      <c r="F259" s="281"/>
      <c r="G259" s="281"/>
      <c r="H259" s="282"/>
      <c r="I259" s="4">
        <f>SUM(I253:I258)</f>
        <v>0</v>
      </c>
    </row>
    <row r="260" ht="15.75" thickBot="1"/>
    <row r="261" spans="1:9" ht="24" customHeight="1" thickBot="1">
      <c r="A261" s="253" t="s">
        <v>12</v>
      </c>
      <c r="B261" s="254"/>
      <c r="C261" s="254"/>
      <c r="D261" s="26"/>
      <c r="E261" s="26"/>
      <c r="F261" s="26"/>
      <c r="G261" s="26"/>
      <c r="H261" s="27"/>
      <c r="I261" s="28">
        <f>I259+I249</f>
        <v>0</v>
      </c>
    </row>
    <row r="263" spans="1:9" s="107" customFormat="1" ht="15">
      <c r="A263" s="1"/>
      <c r="B263" s="1"/>
      <c r="C263" s="1"/>
      <c r="D263" s="1"/>
      <c r="E263" s="1"/>
      <c r="F263" s="1"/>
      <c r="G263" s="1"/>
      <c r="H263" s="1"/>
      <c r="I263" s="24"/>
    </row>
    <row r="264" spans="1:9" s="107" customFormat="1" ht="15">
      <c r="A264" s="1"/>
      <c r="B264" s="1"/>
      <c r="C264" s="1"/>
      <c r="D264" s="1"/>
      <c r="E264" s="1"/>
      <c r="F264" s="1"/>
      <c r="G264" s="1"/>
      <c r="H264" s="1"/>
      <c r="I264" s="24"/>
    </row>
    <row r="265" spans="1:9" s="107" customFormat="1" ht="15">
      <c r="A265" s="1"/>
      <c r="B265" s="1"/>
      <c r="C265" s="1"/>
      <c r="D265" s="1"/>
      <c r="E265" s="1"/>
      <c r="F265" s="1"/>
      <c r="G265" s="1"/>
      <c r="H265" s="1"/>
      <c r="I265" s="24"/>
    </row>
    <row r="266" ht="15.75" thickBot="1"/>
    <row r="267" spans="1:9" ht="24" customHeight="1" thickBot="1">
      <c r="A267" s="203" t="s">
        <v>179</v>
      </c>
      <c r="B267" s="204"/>
      <c r="C267" s="204"/>
      <c r="D267" s="25"/>
      <c r="E267" s="25"/>
      <c r="F267" s="25"/>
      <c r="G267" s="25"/>
      <c r="H267" s="82"/>
      <c r="I267" s="28">
        <f>I261+I213+I180+I122+I9+I39</f>
        <v>0</v>
      </c>
    </row>
    <row r="268" spans="1:9" ht="27" customHeight="1" thickBot="1">
      <c r="A268" s="80" t="s">
        <v>51</v>
      </c>
      <c r="B268" s="79"/>
      <c r="C268" s="79"/>
      <c r="D268" s="81"/>
      <c r="E268" s="81"/>
      <c r="F268" s="81"/>
      <c r="G268" s="81"/>
      <c r="H268" s="81"/>
      <c r="I268" s="16">
        <f>I267*21%</f>
        <v>0</v>
      </c>
    </row>
    <row r="269" spans="1:9" ht="30" customHeight="1" thickBot="1">
      <c r="A269" s="196" t="s">
        <v>52</v>
      </c>
      <c r="B269" s="197"/>
      <c r="C269" s="197"/>
      <c r="D269" s="6"/>
      <c r="E269" s="6"/>
      <c r="F269" s="6"/>
      <c r="G269" s="6"/>
      <c r="H269" s="6"/>
      <c r="I269" s="35">
        <f>I267+I268</f>
        <v>0</v>
      </c>
    </row>
    <row r="274" spans="1:9" ht="15">
      <c r="A274" s="23"/>
      <c r="B274" s="23"/>
      <c r="C274" s="23"/>
      <c r="D274" s="23"/>
      <c r="E274" s="23"/>
      <c r="F274" s="23"/>
      <c r="G274" s="23"/>
      <c r="H274" s="23"/>
      <c r="I274" s="23"/>
    </row>
    <row r="275" spans="1:9" ht="15">
      <c r="A275" s="23"/>
      <c r="B275" s="23"/>
      <c r="C275" s="23"/>
      <c r="D275" s="23"/>
      <c r="E275" s="23"/>
      <c r="F275" s="23"/>
      <c r="G275" s="23"/>
      <c r="H275" s="23"/>
      <c r="I275" s="23"/>
    </row>
    <row r="276" spans="1:9" ht="15">
      <c r="A276" s="23"/>
      <c r="B276" s="23"/>
      <c r="C276" s="23"/>
      <c r="D276" s="23"/>
      <c r="E276" s="23"/>
      <c r="F276" s="23"/>
      <c r="G276" s="23"/>
      <c r="H276" s="23"/>
      <c r="I276" s="23"/>
    </row>
    <row r="277" spans="1:9" ht="15">
      <c r="A277" s="23"/>
      <c r="B277" s="23"/>
      <c r="C277" s="23"/>
      <c r="D277" s="23"/>
      <c r="E277" s="23"/>
      <c r="F277" s="23"/>
      <c r="G277" s="23"/>
      <c r="H277" s="23"/>
      <c r="I277" s="23"/>
    </row>
    <row r="278" spans="1:9" ht="15">
      <c r="A278" s="23"/>
      <c r="B278" s="23"/>
      <c r="C278" s="23"/>
      <c r="D278" s="23"/>
      <c r="E278" s="23"/>
      <c r="F278" s="23"/>
      <c r="G278" s="23"/>
      <c r="H278" s="23"/>
      <c r="I278" s="23"/>
    </row>
    <row r="279" spans="1:9" ht="15">
      <c r="A279" s="23"/>
      <c r="B279" s="23"/>
      <c r="C279" s="23"/>
      <c r="D279" s="23"/>
      <c r="E279" s="23"/>
      <c r="F279" s="23"/>
      <c r="G279" s="23"/>
      <c r="H279" s="23"/>
      <c r="I279" s="23"/>
    </row>
    <row r="280" spans="1:9" ht="15">
      <c r="A280" s="23"/>
      <c r="B280" s="23"/>
      <c r="C280" s="23"/>
      <c r="D280" s="23"/>
      <c r="E280" s="23"/>
      <c r="F280" s="23"/>
      <c r="G280" s="23"/>
      <c r="H280" s="23"/>
      <c r="I280" s="23"/>
    </row>
    <row r="281" spans="1:9" ht="15">
      <c r="A281" s="23"/>
      <c r="B281" s="23"/>
      <c r="C281" s="23"/>
      <c r="D281" s="23"/>
      <c r="E281" s="23"/>
      <c r="F281" s="23"/>
      <c r="G281" s="23"/>
      <c r="H281" s="23"/>
      <c r="I281" s="23"/>
    </row>
    <row r="282" spans="1:9" ht="15">
      <c r="A282" s="23"/>
      <c r="B282" s="23"/>
      <c r="C282" s="23"/>
      <c r="D282" s="23"/>
      <c r="E282" s="23"/>
      <c r="F282" s="23"/>
      <c r="G282" s="23"/>
      <c r="H282" s="23"/>
      <c r="I282" s="23"/>
    </row>
    <row r="283" spans="1:9" ht="15">
      <c r="A283" s="23"/>
      <c r="B283" s="23"/>
      <c r="C283" s="23"/>
      <c r="D283" s="23"/>
      <c r="E283" s="23"/>
      <c r="F283" s="23"/>
      <c r="G283" s="23"/>
      <c r="H283" s="23"/>
      <c r="I283" s="23"/>
    </row>
    <row r="285" spans="1:9" ht="15">
      <c r="A285" s="23"/>
      <c r="B285" s="23"/>
      <c r="C285" s="23"/>
      <c r="D285" s="23"/>
      <c r="E285" s="23"/>
      <c r="F285" s="23"/>
      <c r="G285" s="23"/>
      <c r="H285" s="23"/>
      <c r="I285" s="23"/>
    </row>
    <row r="286" spans="1:9" ht="15">
      <c r="A286" s="23"/>
      <c r="B286" s="23"/>
      <c r="C286" s="23"/>
      <c r="D286" s="23"/>
      <c r="E286" s="23"/>
      <c r="F286" s="23"/>
      <c r="G286" s="23"/>
      <c r="H286" s="23"/>
      <c r="I286" s="23"/>
    </row>
    <row r="287" spans="1:9" ht="15">
      <c r="A287" s="23"/>
      <c r="B287" s="23"/>
      <c r="C287" s="23"/>
      <c r="D287" s="23"/>
      <c r="E287" s="23"/>
      <c r="F287" s="23"/>
      <c r="G287" s="23"/>
      <c r="H287" s="23"/>
      <c r="I287" s="23"/>
    </row>
    <row r="288" spans="1:9" ht="15">
      <c r="A288" s="23"/>
      <c r="B288" s="23"/>
      <c r="C288" s="23"/>
      <c r="D288" s="23"/>
      <c r="E288" s="23"/>
      <c r="F288" s="23"/>
      <c r="G288" s="23"/>
      <c r="H288" s="23"/>
      <c r="I288" s="23"/>
    </row>
    <row r="289" spans="1:9" ht="15">
      <c r="A289" s="23"/>
      <c r="B289" s="23"/>
      <c r="C289" s="23"/>
      <c r="D289" s="23"/>
      <c r="E289" s="23"/>
      <c r="F289" s="23"/>
      <c r="G289" s="23"/>
      <c r="H289" s="23"/>
      <c r="I289" s="23"/>
    </row>
    <row r="290" spans="1:9" ht="15">
      <c r="A290" s="23"/>
      <c r="B290" s="23"/>
      <c r="C290" s="23"/>
      <c r="D290" s="23"/>
      <c r="E290" s="23"/>
      <c r="F290" s="23"/>
      <c r="G290" s="23"/>
      <c r="H290" s="23"/>
      <c r="I290" s="23"/>
    </row>
    <row r="291" spans="1:9" ht="15">
      <c r="A291" s="23"/>
      <c r="B291" s="23"/>
      <c r="C291" s="23"/>
      <c r="D291" s="23"/>
      <c r="E291" s="23"/>
      <c r="F291" s="23"/>
      <c r="G291" s="23"/>
      <c r="H291" s="23"/>
      <c r="I291" s="23"/>
    </row>
    <row r="294" spans="1:9" ht="15">
      <c r="A294" s="23"/>
      <c r="B294" s="23"/>
      <c r="C294" s="23"/>
      <c r="D294" s="23"/>
      <c r="E294" s="23"/>
      <c r="F294" s="23"/>
      <c r="G294" s="23"/>
      <c r="H294" s="23"/>
      <c r="I294" s="23"/>
    </row>
    <row r="297" spans="1:9" ht="15">
      <c r="A297" s="23"/>
      <c r="B297" s="23"/>
      <c r="C297" s="23"/>
      <c r="D297" s="23"/>
      <c r="E297" s="23"/>
      <c r="F297" s="23"/>
      <c r="G297" s="23"/>
      <c r="H297" s="23"/>
      <c r="I297" s="23"/>
    </row>
    <row r="298" spans="1:9" ht="15">
      <c r="A298" s="23"/>
      <c r="B298" s="23"/>
      <c r="C298" s="23"/>
      <c r="D298" s="23"/>
      <c r="E298" s="23"/>
      <c r="F298" s="23"/>
      <c r="G298" s="23"/>
      <c r="H298" s="23"/>
      <c r="I298" s="23"/>
    </row>
    <row r="299" spans="1:9" ht="15">
      <c r="A299" s="23"/>
      <c r="B299" s="23"/>
      <c r="C299" s="23"/>
      <c r="D299" s="23"/>
      <c r="E299" s="23"/>
      <c r="F299" s="23"/>
      <c r="G299" s="23"/>
      <c r="H299" s="23"/>
      <c r="I299" s="23"/>
    </row>
    <row r="300" spans="1:9" ht="15">
      <c r="A300" s="23"/>
      <c r="B300" s="23"/>
      <c r="C300" s="23"/>
      <c r="D300" s="23"/>
      <c r="E300" s="23"/>
      <c r="F300" s="23"/>
      <c r="G300" s="23"/>
      <c r="H300" s="23"/>
      <c r="I300" s="23"/>
    </row>
    <row r="301" spans="1:9" ht="15">
      <c r="A301" s="23"/>
      <c r="B301" s="23"/>
      <c r="C301" s="23"/>
      <c r="D301" s="23"/>
      <c r="E301" s="23"/>
      <c r="F301" s="23"/>
      <c r="G301" s="23"/>
      <c r="H301" s="23"/>
      <c r="I301" s="23"/>
    </row>
    <row r="302" spans="1:9" ht="15">
      <c r="A302" s="23"/>
      <c r="B302" s="23"/>
      <c r="C302" s="23"/>
      <c r="D302" s="23"/>
      <c r="E302" s="23"/>
      <c r="F302" s="23"/>
      <c r="G302" s="23"/>
      <c r="H302" s="23"/>
      <c r="I302" s="23"/>
    </row>
    <row r="303" spans="1:9" ht="15">
      <c r="A303" s="23"/>
      <c r="B303" s="23"/>
      <c r="C303" s="23"/>
      <c r="D303" s="23"/>
      <c r="E303" s="23"/>
      <c r="F303" s="23"/>
      <c r="G303" s="23"/>
      <c r="H303" s="23"/>
      <c r="I303" s="23"/>
    </row>
  </sheetData>
  <mergeCells count="266">
    <mergeCell ref="A249:H249"/>
    <mergeCell ref="C204:E204"/>
    <mergeCell ref="C206:E206"/>
    <mergeCell ref="C207:E207"/>
    <mergeCell ref="C210:E210"/>
    <mergeCell ref="A211:H211"/>
    <mergeCell ref="C212:E212"/>
    <mergeCell ref="C205:E205"/>
    <mergeCell ref="A4:I4"/>
    <mergeCell ref="C7:E7"/>
    <mergeCell ref="C8:E8"/>
    <mergeCell ref="G56:H56"/>
    <mergeCell ref="C99:F99"/>
    <mergeCell ref="G57:H57"/>
    <mergeCell ref="G58:H58"/>
    <mergeCell ref="G59:H59"/>
    <mergeCell ref="C71:F71"/>
    <mergeCell ref="C74:F74"/>
    <mergeCell ref="G74:H74"/>
    <mergeCell ref="G75:H75"/>
    <mergeCell ref="G76:H76"/>
    <mergeCell ref="G77:H77"/>
    <mergeCell ref="G78:H78"/>
    <mergeCell ref="C78:F78"/>
    <mergeCell ref="C147:E147"/>
    <mergeCell ref="C148:E148"/>
    <mergeCell ref="I47:I48"/>
    <mergeCell ref="C47:F48"/>
    <mergeCell ref="A47:A48"/>
    <mergeCell ref="A43:I43"/>
    <mergeCell ref="G66:H66"/>
    <mergeCell ref="G68:H68"/>
    <mergeCell ref="G69:H69"/>
    <mergeCell ref="G70:H70"/>
    <mergeCell ref="G71:H71"/>
    <mergeCell ref="G61:H61"/>
    <mergeCell ref="G62:H62"/>
    <mergeCell ref="G63:H63"/>
    <mergeCell ref="G64:H64"/>
    <mergeCell ref="G65:H65"/>
    <mergeCell ref="G47:H48"/>
    <mergeCell ref="G49:H49"/>
    <mergeCell ref="G50:H50"/>
    <mergeCell ref="G51:H51"/>
    <mergeCell ref="G52:H52"/>
    <mergeCell ref="G53:H53"/>
    <mergeCell ref="G54:H54"/>
    <mergeCell ref="G55:H55"/>
    <mergeCell ref="C146:E146"/>
    <mergeCell ref="G79:H79"/>
    <mergeCell ref="G80:H80"/>
    <mergeCell ref="G81:H81"/>
    <mergeCell ref="C79:F79"/>
    <mergeCell ref="C80:F80"/>
    <mergeCell ref="C81:F81"/>
    <mergeCell ref="G115:H115"/>
    <mergeCell ref="G116:H116"/>
    <mergeCell ref="C121:E121"/>
    <mergeCell ref="G93:H93"/>
    <mergeCell ref="G94:H94"/>
    <mergeCell ref="G95:H95"/>
    <mergeCell ref="G96:H96"/>
    <mergeCell ref="C84:F84"/>
    <mergeCell ref="C82:F82"/>
    <mergeCell ref="G82:H82"/>
    <mergeCell ref="G84:H84"/>
    <mergeCell ref="G85:H85"/>
    <mergeCell ref="C154:E154"/>
    <mergeCell ref="C158:E158"/>
    <mergeCell ref="C163:E163"/>
    <mergeCell ref="C172:E172"/>
    <mergeCell ref="C168:E168"/>
    <mergeCell ref="C169:E169"/>
    <mergeCell ref="C170:E170"/>
    <mergeCell ref="C177:E177"/>
    <mergeCell ref="C151:E151"/>
    <mergeCell ref="C171:E171"/>
    <mergeCell ref="C155:E155"/>
    <mergeCell ref="C156:E156"/>
    <mergeCell ref="C157:E157"/>
    <mergeCell ref="A159:H159"/>
    <mergeCell ref="C160:E160"/>
    <mergeCell ref="A161:E161"/>
    <mergeCell ref="C162:E162"/>
    <mergeCell ref="C153:E153"/>
    <mergeCell ref="C202:E202"/>
    <mergeCell ref="C203:E203"/>
    <mergeCell ref="C190:E190"/>
    <mergeCell ref="C191:E191"/>
    <mergeCell ref="C192:E192"/>
    <mergeCell ref="C193:E193"/>
    <mergeCell ref="C173:E173"/>
    <mergeCell ref="C174:E174"/>
    <mergeCell ref="C175:E175"/>
    <mergeCell ref="C176:E176"/>
    <mergeCell ref="A178:H178"/>
    <mergeCell ref="A180:C180"/>
    <mergeCell ref="C257:E257"/>
    <mergeCell ref="A189:E189"/>
    <mergeCell ref="A199:H199"/>
    <mergeCell ref="A201:E201"/>
    <mergeCell ref="C179:E179"/>
    <mergeCell ref="A269:C269"/>
    <mergeCell ref="A259:H259"/>
    <mergeCell ref="A261:C261"/>
    <mergeCell ref="A186:I186"/>
    <mergeCell ref="A235:I235"/>
    <mergeCell ref="C197:E197"/>
    <mergeCell ref="C198:E198"/>
    <mergeCell ref="C194:E194"/>
    <mergeCell ref="C195:E195"/>
    <mergeCell ref="C208:E208"/>
    <mergeCell ref="C209:E209"/>
    <mergeCell ref="C248:E248"/>
    <mergeCell ref="A267:C267"/>
    <mergeCell ref="C242:E242"/>
    <mergeCell ref="C243:E243"/>
    <mergeCell ref="C244:E244"/>
    <mergeCell ref="C253:E253"/>
    <mergeCell ref="A185:I185"/>
    <mergeCell ref="C196:E196"/>
    <mergeCell ref="A9:C9"/>
    <mergeCell ref="A122:C122"/>
    <mergeCell ref="C115:F115"/>
    <mergeCell ref="C109:F109"/>
    <mergeCell ref="C110:F110"/>
    <mergeCell ref="C93:F93"/>
    <mergeCell ref="C94:F94"/>
    <mergeCell ref="C95:F95"/>
    <mergeCell ref="C96:F96"/>
    <mergeCell ref="C97:F97"/>
    <mergeCell ref="C98:F98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75:F75"/>
    <mergeCell ref="C76:F76"/>
    <mergeCell ref="C77:F77"/>
    <mergeCell ref="B47:B48"/>
    <mergeCell ref="A2:I2"/>
    <mergeCell ref="C258:E258"/>
    <mergeCell ref="C241:E241"/>
    <mergeCell ref="A251:D251"/>
    <mergeCell ref="C252:E252"/>
    <mergeCell ref="C62:F62"/>
    <mergeCell ref="C63:F63"/>
    <mergeCell ref="C64:F64"/>
    <mergeCell ref="C65:F65"/>
    <mergeCell ref="C66:F66"/>
    <mergeCell ref="G117:H117"/>
    <mergeCell ref="G118:H118"/>
    <mergeCell ref="A5:I5"/>
    <mergeCell ref="A44:I44"/>
    <mergeCell ref="A142:I142"/>
    <mergeCell ref="C58:F58"/>
    <mergeCell ref="C59:F59"/>
    <mergeCell ref="C61:F61"/>
    <mergeCell ref="C164:E164"/>
    <mergeCell ref="A165:H165"/>
    <mergeCell ref="A166:E166"/>
    <mergeCell ref="C167:E167"/>
    <mergeCell ref="G119:H119"/>
    <mergeCell ref="G120:H120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149:E149"/>
    <mergeCell ref="C150:E150"/>
    <mergeCell ref="C88:F88"/>
    <mergeCell ref="G88:H88"/>
    <mergeCell ref="G86:H86"/>
    <mergeCell ref="A141:I141"/>
    <mergeCell ref="A145:C145"/>
    <mergeCell ref="G109:H109"/>
    <mergeCell ref="G110:H110"/>
    <mergeCell ref="G97:H97"/>
    <mergeCell ref="G98:H98"/>
    <mergeCell ref="G99:H99"/>
    <mergeCell ref="G105:H105"/>
    <mergeCell ref="G106:H106"/>
    <mergeCell ref="G107:H107"/>
    <mergeCell ref="G108:H108"/>
    <mergeCell ref="C106:F106"/>
    <mergeCell ref="C107:F107"/>
    <mergeCell ref="C108:F108"/>
    <mergeCell ref="C105:F105"/>
    <mergeCell ref="G113:H113"/>
    <mergeCell ref="G114:H114"/>
    <mergeCell ref="G111:H111"/>
    <mergeCell ref="G112:H112"/>
    <mergeCell ref="C60:F60"/>
    <mergeCell ref="G60:H60"/>
    <mergeCell ref="C67:F67"/>
    <mergeCell ref="G67:H67"/>
    <mergeCell ref="C72:F72"/>
    <mergeCell ref="G72:H72"/>
    <mergeCell ref="C73:F73"/>
    <mergeCell ref="G73:H73"/>
    <mergeCell ref="C83:F83"/>
    <mergeCell ref="C68:F68"/>
    <mergeCell ref="C69:F69"/>
    <mergeCell ref="G83:H83"/>
    <mergeCell ref="C70:F70"/>
    <mergeCell ref="C245:E245"/>
    <mergeCell ref="C246:E246"/>
    <mergeCell ref="C247:E247"/>
    <mergeCell ref="C254:E254"/>
    <mergeCell ref="C255:E255"/>
    <mergeCell ref="C256:E256"/>
    <mergeCell ref="G87:H87"/>
    <mergeCell ref="C85:F85"/>
    <mergeCell ref="C86:F86"/>
    <mergeCell ref="C87:F87"/>
    <mergeCell ref="G104:H104"/>
    <mergeCell ref="G101:H101"/>
    <mergeCell ref="G102:H102"/>
    <mergeCell ref="G103:H103"/>
    <mergeCell ref="G100:H100"/>
    <mergeCell ref="C100:F100"/>
    <mergeCell ref="C101:F101"/>
    <mergeCell ref="C102:F102"/>
    <mergeCell ref="C103:F103"/>
    <mergeCell ref="C104:F104"/>
    <mergeCell ref="A213:C213"/>
    <mergeCell ref="A233:I233"/>
    <mergeCell ref="A240:D240"/>
    <mergeCell ref="C152:E152"/>
    <mergeCell ref="A13:I13"/>
    <mergeCell ref="A14:I14"/>
    <mergeCell ref="A19:A20"/>
    <mergeCell ref="B19:B20"/>
    <mergeCell ref="C19:E20"/>
    <mergeCell ref="F19:F20"/>
    <mergeCell ref="G19:G20"/>
    <mergeCell ref="H19:H20"/>
    <mergeCell ref="I19:I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30:C30"/>
    <mergeCell ref="C32:E32"/>
    <mergeCell ref="C33:E33"/>
    <mergeCell ref="C34:E34"/>
    <mergeCell ref="F34:I34"/>
    <mergeCell ref="C35:E35"/>
    <mergeCell ref="C36:E36"/>
    <mergeCell ref="A37:C37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 topLeftCell="A1">
      <selection activeCell="G40" sqref="G40"/>
    </sheetView>
  </sheetViews>
  <sheetFormatPr defaultColWidth="9.140625" defaultRowHeight="15"/>
  <cols>
    <col min="1" max="1" width="4.8515625" style="23" customWidth="1"/>
    <col min="2" max="3" width="9.140625" style="23" customWidth="1"/>
    <col min="4" max="4" width="25.00390625" style="23" customWidth="1"/>
    <col min="5" max="7" width="9.140625" style="23" customWidth="1"/>
    <col min="8" max="8" width="11.8515625" style="23" customWidth="1"/>
    <col min="9" max="10" width="0.85546875" style="23" customWidth="1"/>
    <col min="11" max="16384" width="9.140625" style="23" customWidth="1"/>
  </cols>
  <sheetData>
    <row r="1" spans="1:8" ht="15">
      <c r="A1" s="1"/>
      <c r="B1" s="1"/>
      <c r="C1" s="1"/>
      <c r="D1" s="1"/>
      <c r="E1" s="1"/>
      <c r="F1" s="1"/>
      <c r="G1" s="1"/>
      <c r="H1" s="24"/>
    </row>
    <row r="2" spans="1:8" ht="60" customHeight="1">
      <c r="A2" s="199" t="s">
        <v>193</v>
      </c>
      <c r="B2" s="200"/>
      <c r="C2" s="200"/>
      <c r="D2" s="200"/>
      <c r="E2" s="200"/>
      <c r="F2" s="200"/>
      <c r="G2" s="200"/>
      <c r="H2" s="200"/>
    </row>
    <row r="3" spans="1:8" ht="15">
      <c r="A3" s="1"/>
      <c r="B3" s="1"/>
      <c r="C3" s="1"/>
      <c r="D3" s="1"/>
      <c r="E3" s="1"/>
      <c r="F3" s="1"/>
      <c r="G3" s="1"/>
      <c r="H3" s="24"/>
    </row>
    <row r="4" spans="1:8" ht="24" customHeight="1">
      <c r="A4" s="228" t="s">
        <v>85</v>
      </c>
      <c r="B4" s="228"/>
      <c r="C4" s="228"/>
      <c r="D4" s="228"/>
      <c r="E4" s="228"/>
      <c r="F4" s="228"/>
      <c r="G4" s="228"/>
      <c r="H4" s="228"/>
    </row>
    <row r="5" spans="1:8" ht="15">
      <c r="A5" s="229" t="s">
        <v>13</v>
      </c>
      <c r="B5" s="230"/>
      <c r="C5" s="230"/>
      <c r="D5" s="230"/>
      <c r="E5" s="230"/>
      <c r="F5" s="230"/>
      <c r="G5" s="230"/>
      <c r="H5" s="230"/>
    </row>
    <row r="6" s="7" customFormat="1" ht="15">
      <c r="A6" s="9" t="s">
        <v>67</v>
      </c>
    </row>
    <row r="7" spans="1:11" ht="30" customHeight="1">
      <c r="A7" s="94" t="s">
        <v>107</v>
      </c>
      <c r="B7" s="277" t="s">
        <v>105</v>
      </c>
      <c r="C7" s="277"/>
      <c r="D7" s="277"/>
      <c r="E7" s="22" t="s">
        <v>2</v>
      </c>
      <c r="F7" s="22" t="s">
        <v>3</v>
      </c>
      <c r="G7" s="22" t="s">
        <v>4</v>
      </c>
      <c r="H7" s="22" t="s">
        <v>5</v>
      </c>
      <c r="K7" s="18"/>
    </row>
    <row r="8" spans="1:8" ht="30" customHeight="1">
      <c r="A8" s="94">
        <v>1</v>
      </c>
      <c r="B8" s="211" t="s">
        <v>62</v>
      </c>
      <c r="C8" s="211"/>
      <c r="D8" s="211"/>
      <c r="E8" s="17">
        <v>1400</v>
      </c>
      <c r="F8" s="17" t="s">
        <v>6</v>
      </c>
      <c r="G8" s="17"/>
      <c r="H8" s="8">
        <f>G8*E8</f>
        <v>0</v>
      </c>
    </row>
    <row r="9" spans="1:8" ht="30" customHeight="1">
      <c r="A9" s="94">
        <v>2</v>
      </c>
      <c r="B9" s="211" t="s">
        <v>63</v>
      </c>
      <c r="C9" s="211"/>
      <c r="D9" s="211"/>
      <c r="E9" s="17">
        <v>280</v>
      </c>
      <c r="F9" s="17" t="s">
        <v>31</v>
      </c>
      <c r="G9" s="17"/>
      <c r="H9" s="8">
        <f aca="true" t="shared" si="0" ref="H9:H13">G9*E9</f>
        <v>0</v>
      </c>
    </row>
    <row r="10" spans="1:8" ht="30" customHeight="1">
      <c r="A10" s="94">
        <v>3</v>
      </c>
      <c r="B10" s="211" t="s">
        <v>64</v>
      </c>
      <c r="C10" s="211"/>
      <c r="D10" s="211"/>
      <c r="E10" s="17">
        <v>420</v>
      </c>
      <c r="F10" s="17" t="s">
        <v>31</v>
      </c>
      <c r="G10" s="17"/>
      <c r="H10" s="8">
        <f t="shared" si="0"/>
        <v>0</v>
      </c>
    </row>
    <row r="11" spans="1:8" ht="30" customHeight="1">
      <c r="A11" s="94">
        <v>4</v>
      </c>
      <c r="B11" s="211" t="s">
        <v>65</v>
      </c>
      <c r="C11" s="211"/>
      <c r="D11" s="211"/>
      <c r="E11" s="17">
        <v>772.8</v>
      </c>
      <c r="F11" s="17" t="s">
        <v>48</v>
      </c>
      <c r="G11" s="17"/>
      <c r="H11" s="8">
        <f t="shared" si="0"/>
        <v>0</v>
      </c>
    </row>
    <row r="12" spans="1:8" ht="30" customHeight="1">
      <c r="A12" s="94">
        <v>5</v>
      </c>
      <c r="B12" s="211" t="s">
        <v>66</v>
      </c>
      <c r="C12" s="211"/>
      <c r="D12" s="211"/>
      <c r="E12" s="17">
        <v>1400</v>
      </c>
      <c r="F12" s="17" t="s">
        <v>6</v>
      </c>
      <c r="G12" s="17"/>
      <c r="H12" s="8">
        <f t="shared" si="0"/>
        <v>0</v>
      </c>
    </row>
    <row r="13" spans="1:8" ht="30" customHeight="1" thickBot="1">
      <c r="A13" s="94">
        <v>6</v>
      </c>
      <c r="B13" s="309" t="s">
        <v>83</v>
      </c>
      <c r="C13" s="309"/>
      <c r="D13" s="309"/>
      <c r="E13" s="20">
        <v>5</v>
      </c>
      <c r="F13" s="20" t="s">
        <v>6</v>
      </c>
      <c r="G13" s="20"/>
      <c r="H13" s="11">
        <f t="shared" si="0"/>
        <v>0</v>
      </c>
    </row>
    <row r="14" spans="1:8" ht="24" customHeight="1" thickBot="1">
      <c r="A14" s="253" t="s">
        <v>12</v>
      </c>
      <c r="B14" s="254"/>
      <c r="C14" s="26"/>
      <c r="D14" s="26"/>
      <c r="E14" s="26"/>
      <c r="F14" s="26"/>
      <c r="G14" s="27"/>
      <c r="H14" s="28">
        <f>SUM(H8:H13)</f>
        <v>0</v>
      </c>
    </row>
    <row r="16" s="107" customFormat="1" ht="15"/>
    <row r="17" s="107" customFormat="1" ht="15"/>
    <row r="19" spans="1:8" ht="24" customHeight="1">
      <c r="A19" s="228" t="s">
        <v>195</v>
      </c>
      <c r="B19" s="228"/>
      <c r="C19" s="228"/>
      <c r="D19" s="228"/>
      <c r="E19" s="228"/>
      <c r="F19" s="228"/>
      <c r="G19" s="228"/>
      <c r="H19" s="228"/>
    </row>
    <row r="20" spans="1:8" ht="15">
      <c r="A20" s="229" t="s">
        <v>13</v>
      </c>
      <c r="B20" s="230"/>
      <c r="C20" s="230"/>
      <c r="D20" s="230"/>
      <c r="E20" s="230"/>
      <c r="F20" s="230"/>
      <c r="G20" s="230"/>
      <c r="H20" s="230"/>
    </row>
    <row r="21" spans="1:8" ht="15">
      <c r="A21" s="9" t="s">
        <v>67</v>
      </c>
      <c r="B21" s="7"/>
      <c r="C21" s="7"/>
      <c r="D21" s="7"/>
      <c r="E21" s="7"/>
      <c r="F21" s="7"/>
      <c r="G21" s="7"/>
      <c r="H21" s="7"/>
    </row>
    <row r="22" spans="1:8" ht="30" customHeight="1">
      <c r="A22" s="94" t="s">
        <v>107</v>
      </c>
      <c r="B22" s="277" t="s">
        <v>105</v>
      </c>
      <c r="C22" s="277"/>
      <c r="D22" s="277"/>
      <c r="E22" s="22" t="s">
        <v>2</v>
      </c>
      <c r="F22" s="22" t="s">
        <v>3</v>
      </c>
      <c r="G22" s="22" t="s">
        <v>4</v>
      </c>
      <c r="H22" s="22" t="s">
        <v>5</v>
      </c>
    </row>
    <row r="23" spans="1:8" ht="30" customHeight="1">
      <c r="A23" s="94">
        <v>7</v>
      </c>
      <c r="B23" s="211" t="s">
        <v>68</v>
      </c>
      <c r="C23" s="211"/>
      <c r="D23" s="211"/>
      <c r="E23" s="17">
        <v>1400</v>
      </c>
      <c r="F23" s="17" t="s">
        <v>6</v>
      </c>
      <c r="G23" s="17"/>
      <c r="H23" s="8">
        <f>G23*E23</f>
        <v>0</v>
      </c>
    </row>
    <row r="24" spans="1:8" ht="30" customHeight="1">
      <c r="A24" s="97">
        <v>8</v>
      </c>
      <c r="B24" s="308" t="s">
        <v>69</v>
      </c>
      <c r="C24" s="308"/>
      <c r="D24" s="308"/>
      <c r="E24" s="86">
        <v>640.57</v>
      </c>
      <c r="F24" s="86" t="s">
        <v>70</v>
      </c>
      <c r="G24" s="86"/>
      <c r="H24" s="92">
        <f aca="true" t="shared" si="1" ref="H24:H27">G24*E24</f>
        <v>0</v>
      </c>
    </row>
    <row r="25" spans="1:8" ht="30" customHeight="1">
      <c r="A25" s="94">
        <v>9</v>
      </c>
      <c r="B25" s="211" t="s">
        <v>71</v>
      </c>
      <c r="C25" s="211"/>
      <c r="D25" s="211"/>
      <c r="E25" s="17">
        <v>1400</v>
      </c>
      <c r="F25" s="17" t="s">
        <v>6</v>
      </c>
      <c r="G25" s="17"/>
      <c r="H25" s="8">
        <f t="shared" si="1"/>
        <v>0</v>
      </c>
    </row>
    <row r="26" spans="1:8" ht="30" customHeight="1">
      <c r="A26" s="94">
        <v>10</v>
      </c>
      <c r="B26" s="211" t="s">
        <v>72</v>
      </c>
      <c r="C26" s="211"/>
      <c r="D26" s="211"/>
      <c r="E26" s="17">
        <v>1400</v>
      </c>
      <c r="F26" s="17" t="s">
        <v>6</v>
      </c>
      <c r="G26" s="17"/>
      <c r="H26" s="8">
        <f t="shared" si="1"/>
        <v>0</v>
      </c>
    </row>
    <row r="27" spans="1:8" ht="30" customHeight="1" thickBot="1">
      <c r="A27" s="94">
        <v>11</v>
      </c>
      <c r="B27" s="211" t="s">
        <v>73</v>
      </c>
      <c r="C27" s="211"/>
      <c r="D27" s="211"/>
      <c r="E27" s="17">
        <v>20</v>
      </c>
      <c r="F27" s="17" t="s">
        <v>70</v>
      </c>
      <c r="G27" s="17"/>
      <c r="H27" s="8">
        <f t="shared" si="1"/>
        <v>0</v>
      </c>
    </row>
    <row r="28" spans="1:8" ht="24" customHeight="1" thickBot="1">
      <c r="A28" s="253" t="s">
        <v>12</v>
      </c>
      <c r="B28" s="254"/>
      <c r="C28" s="26"/>
      <c r="D28" s="26"/>
      <c r="E28" s="26"/>
      <c r="F28" s="26"/>
      <c r="G28" s="27"/>
      <c r="H28" s="28">
        <f>SUM(H23:H27)</f>
        <v>0</v>
      </c>
    </row>
    <row r="29" spans="1:8" s="30" customFormat="1" ht="15" customHeight="1">
      <c r="A29" s="39"/>
      <c r="B29" s="39"/>
      <c r="C29" s="40"/>
      <c r="D29" s="40"/>
      <c r="E29" s="40"/>
      <c r="F29" s="40"/>
      <c r="G29" s="40"/>
      <c r="H29" s="16"/>
    </row>
    <row r="30" spans="1:8" s="30" customFormat="1" ht="15" customHeight="1">
      <c r="A30" s="39"/>
      <c r="B30" s="39"/>
      <c r="C30" s="40"/>
      <c r="D30" s="40"/>
      <c r="E30" s="40"/>
      <c r="F30" s="40"/>
      <c r="G30" s="40"/>
      <c r="H30" s="16"/>
    </row>
    <row r="31" spans="1:8" s="30" customFormat="1" ht="15" customHeight="1">
      <c r="A31" s="39"/>
      <c r="B31" s="39"/>
      <c r="C31" s="40"/>
      <c r="D31" s="40"/>
      <c r="E31" s="40"/>
      <c r="F31" s="40"/>
      <c r="G31" s="40"/>
      <c r="H31" s="16"/>
    </row>
    <row r="32" spans="1:8" s="30" customFormat="1" ht="15" customHeight="1">
      <c r="A32" s="39"/>
      <c r="B32" s="39"/>
      <c r="C32" s="40"/>
      <c r="D32" s="40"/>
      <c r="E32" s="40"/>
      <c r="F32" s="40"/>
      <c r="G32" s="40"/>
      <c r="H32" s="16"/>
    </row>
    <row r="33" spans="1:8" s="30" customFormat="1" ht="15" customHeight="1">
      <c r="A33" s="39"/>
      <c r="B33" s="39"/>
      <c r="C33" s="40"/>
      <c r="D33" s="40"/>
      <c r="E33" s="40"/>
      <c r="F33" s="40"/>
      <c r="G33" s="40"/>
      <c r="H33" s="16"/>
    </row>
    <row r="34" spans="1:8" s="30" customFormat="1" ht="15" customHeight="1">
      <c r="A34" s="39"/>
      <c r="B34" s="39"/>
      <c r="C34" s="40"/>
      <c r="D34" s="40"/>
      <c r="E34" s="40"/>
      <c r="F34" s="40"/>
      <c r="G34" s="40"/>
      <c r="H34" s="16"/>
    </row>
    <row r="36" spans="1:8" ht="24" customHeight="1">
      <c r="A36" s="228" t="s">
        <v>196</v>
      </c>
      <c r="B36" s="228"/>
      <c r="C36" s="228"/>
      <c r="D36" s="228"/>
      <c r="E36" s="228"/>
      <c r="F36" s="228"/>
      <c r="G36" s="228"/>
      <c r="H36" s="228"/>
    </row>
    <row r="37" spans="1:8" ht="15">
      <c r="A37" s="229" t="s">
        <v>13</v>
      </c>
      <c r="B37" s="230"/>
      <c r="C37" s="230"/>
      <c r="D37" s="230"/>
      <c r="E37" s="230"/>
      <c r="F37" s="230"/>
      <c r="G37" s="230"/>
      <c r="H37" s="230"/>
    </row>
    <row r="38" spans="1:8" ht="15">
      <c r="A38" s="9" t="s">
        <v>67</v>
      </c>
      <c r="B38" s="7"/>
      <c r="C38" s="7"/>
      <c r="D38" s="7"/>
      <c r="E38" s="7"/>
      <c r="F38" s="7"/>
      <c r="G38" s="7"/>
      <c r="H38" s="7"/>
    </row>
    <row r="39" spans="1:8" ht="22.5">
      <c r="A39" s="94" t="s">
        <v>107</v>
      </c>
      <c r="B39" s="277" t="s">
        <v>105</v>
      </c>
      <c r="C39" s="277"/>
      <c r="D39" s="277"/>
      <c r="E39" s="22" t="s">
        <v>2</v>
      </c>
      <c r="F39" s="22" t="s">
        <v>3</v>
      </c>
      <c r="G39" s="22" t="s">
        <v>4</v>
      </c>
      <c r="H39" s="22" t="s">
        <v>5</v>
      </c>
    </row>
    <row r="40" spans="1:8" ht="15.75" thickBot="1">
      <c r="A40" s="94">
        <v>12</v>
      </c>
      <c r="B40" s="211" t="s">
        <v>74</v>
      </c>
      <c r="C40" s="211"/>
      <c r="D40" s="211"/>
      <c r="E40" s="17">
        <v>718.56</v>
      </c>
      <c r="F40" s="17" t="s">
        <v>48</v>
      </c>
      <c r="G40" s="17"/>
      <c r="H40" s="8">
        <f>G40*E40</f>
        <v>0</v>
      </c>
    </row>
    <row r="41" spans="1:8" ht="24" customHeight="1" thickBot="1">
      <c r="A41" s="253" t="s">
        <v>12</v>
      </c>
      <c r="B41" s="254"/>
      <c r="C41" s="26"/>
      <c r="D41" s="26"/>
      <c r="E41" s="26"/>
      <c r="F41" s="26"/>
      <c r="G41" s="27"/>
      <c r="H41" s="28">
        <f>SUM(H40)</f>
        <v>0</v>
      </c>
    </row>
    <row r="43" s="107" customFormat="1" ht="15"/>
    <row r="44" s="107" customFormat="1" ht="15"/>
    <row r="46" ht="15.75" thickBot="1"/>
    <row r="47" spans="1:8" s="107" customFormat="1" ht="24" customHeight="1" thickBot="1">
      <c r="A47" s="131" t="s">
        <v>137</v>
      </c>
      <c r="B47" s="132"/>
      <c r="C47" s="132"/>
      <c r="D47" s="128"/>
      <c r="E47" s="128"/>
      <c r="F47" s="128"/>
      <c r="G47" s="128"/>
      <c r="H47" s="28">
        <f>H41+H28+H14</f>
        <v>0</v>
      </c>
    </row>
    <row r="48" spans="1:8" s="107" customFormat="1" ht="27" customHeight="1" thickBot="1">
      <c r="A48" s="80" t="s">
        <v>51</v>
      </c>
      <c r="B48" s="79"/>
      <c r="C48" s="79"/>
      <c r="D48" s="81"/>
      <c r="E48" s="81"/>
      <c r="F48" s="81"/>
      <c r="G48" s="81"/>
      <c r="H48" s="16">
        <f>H47*21%</f>
        <v>0</v>
      </c>
    </row>
    <row r="49" spans="1:8" s="107" customFormat="1" ht="30" customHeight="1" thickBot="1">
      <c r="A49" s="196" t="s">
        <v>52</v>
      </c>
      <c r="B49" s="197"/>
      <c r="C49" s="197"/>
      <c r="D49" s="6"/>
      <c r="E49" s="6"/>
      <c r="F49" s="6"/>
      <c r="G49" s="6"/>
      <c r="H49" s="35">
        <f>H47+H48</f>
        <v>0</v>
      </c>
    </row>
  </sheetData>
  <mergeCells count="26">
    <mergeCell ref="A5:H5"/>
    <mergeCell ref="A20:H20"/>
    <mergeCell ref="A49:C49"/>
    <mergeCell ref="B27:D27"/>
    <mergeCell ref="A28:B28"/>
    <mergeCell ref="A36:H36"/>
    <mergeCell ref="B39:D39"/>
    <mergeCell ref="B40:D40"/>
    <mergeCell ref="A41:B41"/>
    <mergeCell ref="A37:H37"/>
    <mergeCell ref="A2:H2"/>
    <mergeCell ref="B26:D26"/>
    <mergeCell ref="A4:H4"/>
    <mergeCell ref="B7:D7"/>
    <mergeCell ref="A14:B14"/>
    <mergeCell ref="B8:D8"/>
    <mergeCell ref="B9:D9"/>
    <mergeCell ref="B10:D10"/>
    <mergeCell ref="B11:D11"/>
    <mergeCell ref="B12:D12"/>
    <mergeCell ref="A19:H19"/>
    <mergeCell ref="B22:D22"/>
    <mergeCell ref="B23:D23"/>
    <mergeCell ref="B24:D24"/>
    <mergeCell ref="B25:D25"/>
    <mergeCell ref="B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109">
      <selection activeCell="G26" sqref="G26:G28"/>
    </sheetView>
  </sheetViews>
  <sheetFormatPr defaultColWidth="9.140625" defaultRowHeight="15"/>
  <cols>
    <col min="1" max="1" width="4.28125" style="24" customWidth="1"/>
    <col min="2" max="3" width="9.140625" style="23" customWidth="1"/>
    <col min="4" max="4" width="24.57421875" style="23" customWidth="1"/>
    <col min="5" max="7" width="9.140625" style="23" customWidth="1"/>
    <col min="8" max="8" width="11.8515625" style="23" customWidth="1"/>
    <col min="9" max="10" width="0.85546875" style="23" customWidth="1"/>
    <col min="11" max="16384" width="9.140625" style="23" customWidth="1"/>
  </cols>
  <sheetData>
    <row r="1" spans="1:8" ht="3" customHeight="1">
      <c r="A1" s="1"/>
      <c r="B1" s="1"/>
      <c r="C1" s="1"/>
      <c r="D1" s="1"/>
      <c r="E1" s="1"/>
      <c r="F1" s="1"/>
      <c r="G1" s="1"/>
      <c r="H1" s="24"/>
    </row>
    <row r="2" spans="1:8" ht="48" customHeight="1">
      <c r="A2" s="199" t="s">
        <v>197</v>
      </c>
      <c r="B2" s="200"/>
      <c r="C2" s="200"/>
      <c r="D2" s="200"/>
      <c r="E2" s="200"/>
      <c r="F2" s="200"/>
      <c r="G2" s="200"/>
      <c r="H2" s="200"/>
    </row>
    <row r="3" spans="1:8" s="107" customFormat="1" ht="15" customHeight="1">
      <c r="A3" s="109"/>
      <c r="B3" s="110"/>
      <c r="C3" s="110"/>
      <c r="D3" s="110"/>
      <c r="E3" s="110"/>
      <c r="F3" s="110"/>
      <c r="G3" s="110"/>
      <c r="H3" s="110"/>
    </row>
    <row r="4" spans="1:8" ht="24" customHeight="1">
      <c r="A4" s="228" t="s">
        <v>180</v>
      </c>
      <c r="B4" s="228"/>
      <c r="C4" s="228"/>
      <c r="D4" s="228"/>
      <c r="E4" s="228"/>
      <c r="F4" s="228"/>
      <c r="G4" s="228"/>
      <c r="H4" s="228"/>
    </row>
    <row r="5" spans="1:8" ht="15">
      <c r="A5" s="1"/>
      <c r="B5" s="1"/>
      <c r="C5" s="1"/>
      <c r="D5" s="1"/>
      <c r="E5" s="1"/>
      <c r="F5" s="1"/>
      <c r="G5" s="1"/>
      <c r="H5" s="24"/>
    </row>
    <row r="6" spans="1:8" ht="30" customHeight="1">
      <c r="A6" s="94" t="s">
        <v>107</v>
      </c>
      <c r="B6" s="277" t="s">
        <v>106</v>
      </c>
      <c r="C6" s="277"/>
      <c r="D6" s="277"/>
      <c r="E6" s="22" t="s">
        <v>2</v>
      </c>
      <c r="F6" s="22" t="s">
        <v>3</v>
      </c>
      <c r="G6" s="22" t="s">
        <v>4</v>
      </c>
      <c r="H6" s="22" t="s">
        <v>5</v>
      </c>
    </row>
    <row r="7" spans="1:8" ht="18" customHeight="1">
      <c r="A7" s="119">
        <v>1</v>
      </c>
      <c r="B7" s="211" t="s">
        <v>76</v>
      </c>
      <c r="C7" s="211"/>
      <c r="D7" s="211"/>
      <c r="E7" s="157">
        <v>5</v>
      </c>
      <c r="F7" s="157" t="s">
        <v>34</v>
      </c>
      <c r="G7" s="8"/>
      <c r="H7" s="8">
        <f>G7*E7</f>
        <v>0</v>
      </c>
    </row>
    <row r="8" spans="1:8" ht="18" customHeight="1">
      <c r="A8" s="119">
        <v>2</v>
      </c>
      <c r="B8" s="211" t="s">
        <v>77</v>
      </c>
      <c r="C8" s="211"/>
      <c r="D8" s="211"/>
      <c r="E8" s="157">
        <v>7</v>
      </c>
      <c r="F8" s="157" t="s">
        <v>34</v>
      </c>
      <c r="G8" s="8"/>
      <c r="H8" s="8">
        <f>G8*E8</f>
        <v>0</v>
      </c>
    </row>
    <row r="9" spans="1:8" s="107" customFormat="1" ht="18" customHeight="1">
      <c r="A9" s="95">
        <v>3</v>
      </c>
      <c r="B9" s="211" t="s">
        <v>78</v>
      </c>
      <c r="C9" s="211"/>
      <c r="D9" s="211"/>
      <c r="E9" s="157">
        <v>1</v>
      </c>
      <c r="F9" s="157" t="s">
        <v>34</v>
      </c>
      <c r="G9" s="8"/>
      <c r="H9" s="8">
        <f>G9*E9</f>
        <v>0</v>
      </c>
    </row>
    <row r="10" spans="1:8" s="107" customFormat="1" ht="30" customHeight="1">
      <c r="A10" s="119">
        <v>4</v>
      </c>
      <c r="B10" s="211" t="s">
        <v>184</v>
      </c>
      <c r="C10" s="211"/>
      <c r="D10" s="211"/>
      <c r="E10" s="157">
        <v>1</v>
      </c>
      <c r="F10" s="157" t="s">
        <v>34</v>
      </c>
      <c r="G10" s="8"/>
      <c r="H10" s="8">
        <f>E10*G10</f>
        <v>0</v>
      </c>
    </row>
    <row r="11" spans="1:8" s="107" customFormat="1" ht="18" customHeight="1">
      <c r="A11" s="119">
        <v>5</v>
      </c>
      <c r="B11" s="211" t="s">
        <v>187</v>
      </c>
      <c r="C11" s="211"/>
      <c r="D11" s="211"/>
      <c r="E11" s="157">
        <v>5</v>
      </c>
      <c r="F11" s="157" t="s">
        <v>34</v>
      </c>
      <c r="G11" s="8"/>
      <c r="H11" s="8">
        <f>G11*E11</f>
        <v>0</v>
      </c>
    </row>
    <row r="12" spans="1:8" ht="18" customHeight="1" thickBot="1">
      <c r="A12" s="95">
        <v>6</v>
      </c>
      <c r="B12" s="309" t="s">
        <v>190</v>
      </c>
      <c r="C12" s="309"/>
      <c r="D12" s="309"/>
      <c r="E12" s="159">
        <v>1</v>
      </c>
      <c r="F12" s="159" t="s">
        <v>75</v>
      </c>
      <c r="G12" s="11"/>
      <c r="H12" s="11">
        <f>G12*E12</f>
        <v>0</v>
      </c>
    </row>
    <row r="13" spans="1:8" ht="24" customHeight="1" thickBot="1">
      <c r="A13" s="310" t="s">
        <v>39</v>
      </c>
      <c r="B13" s="311"/>
      <c r="C13" s="311"/>
      <c r="D13" s="311"/>
      <c r="E13" s="311"/>
      <c r="F13" s="311"/>
      <c r="G13" s="312"/>
      <c r="H13" s="28">
        <f>SUM(H7:H12)</f>
        <v>0</v>
      </c>
    </row>
    <row r="16" spans="1:8" ht="24" customHeight="1">
      <c r="A16" s="228" t="s">
        <v>86</v>
      </c>
      <c r="B16" s="228"/>
      <c r="C16" s="228"/>
      <c r="D16" s="228"/>
      <c r="E16" s="228"/>
      <c r="F16" s="228"/>
      <c r="G16" s="228"/>
      <c r="H16" s="228"/>
    </row>
    <row r="17" spans="1:9" s="30" customFormat="1" ht="15">
      <c r="A17" s="229" t="s">
        <v>13</v>
      </c>
      <c r="B17" s="229"/>
      <c r="C17" s="230"/>
      <c r="D17" s="230"/>
      <c r="E17" s="230"/>
      <c r="F17" s="230"/>
      <c r="G17" s="230"/>
      <c r="H17" s="230"/>
      <c r="I17" s="230"/>
    </row>
    <row r="18" spans="1:8" ht="22.5">
      <c r="A18" s="94" t="s">
        <v>107</v>
      </c>
      <c r="B18" s="277" t="s">
        <v>105</v>
      </c>
      <c r="C18" s="277"/>
      <c r="D18" s="277"/>
      <c r="E18" s="22" t="s">
        <v>2</v>
      </c>
      <c r="F18" s="22" t="s">
        <v>3</v>
      </c>
      <c r="G18" s="22" t="s">
        <v>4</v>
      </c>
      <c r="H18" s="22" t="s">
        <v>5</v>
      </c>
    </row>
    <row r="19" spans="1:8" ht="18" customHeight="1" thickBot="1">
      <c r="A19" s="96">
        <v>4</v>
      </c>
      <c r="B19" s="309" t="s">
        <v>79</v>
      </c>
      <c r="C19" s="309"/>
      <c r="D19" s="309"/>
      <c r="E19" s="20">
        <v>19.989</v>
      </c>
      <c r="F19" s="20" t="s">
        <v>48</v>
      </c>
      <c r="G19" s="11"/>
      <c r="H19" s="11">
        <f>G19*E19</f>
        <v>0</v>
      </c>
    </row>
    <row r="20" spans="1:8" ht="24" customHeight="1" thickBot="1">
      <c r="A20" s="310" t="s">
        <v>39</v>
      </c>
      <c r="B20" s="311"/>
      <c r="C20" s="311"/>
      <c r="D20" s="311"/>
      <c r="E20" s="311"/>
      <c r="F20" s="311"/>
      <c r="G20" s="312"/>
      <c r="H20" s="28">
        <f>SUM(H19)</f>
        <v>0</v>
      </c>
    </row>
    <row r="23" spans="1:8" ht="24" customHeight="1">
      <c r="A23" s="228" t="s">
        <v>87</v>
      </c>
      <c r="B23" s="228"/>
      <c r="C23" s="228"/>
      <c r="D23" s="228"/>
      <c r="E23" s="228"/>
      <c r="F23" s="228"/>
      <c r="G23" s="228"/>
      <c r="H23" s="228"/>
    </row>
    <row r="25" spans="1:8" ht="30" customHeight="1">
      <c r="A25" s="94" t="s">
        <v>107</v>
      </c>
      <c r="B25" s="277" t="s">
        <v>105</v>
      </c>
      <c r="C25" s="277"/>
      <c r="D25" s="277"/>
      <c r="E25" s="22" t="s">
        <v>2</v>
      </c>
      <c r="F25" s="22" t="s">
        <v>3</v>
      </c>
      <c r="G25" s="22" t="s">
        <v>4</v>
      </c>
      <c r="H25" s="22" t="s">
        <v>5</v>
      </c>
    </row>
    <row r="26" spans="1:8" ht="30" customHeight="1">
      <c r="A26" s="94">
        <v>5</v>
      </c>
      <c r="B26" s="211" t="s">
        <v>80</v>
      </c>
      <c r="C26" s="211"/>
      <c r="D26" s="211"/>
      <c r="E26" s="10">
        <v>1</v>
      </c>
      <c r="F26" s="17" t="s">
        <v>75</v>
      </c>
      <c r="G26" s="8"/>
      <c r="H26" s="8">
        <f>G26*E26</f>
        <v>0</v>
      </c>
    </row>
    <row r="27" spans="1:8" ht="30" customHeight="1">
      <c r="A27" s="94">
        <v>6</v>
      </c>
      <c r="B27" s="211" t="s">
        <v>81</v>
      </c>
      <c r="C27" s="211"/>
      <c r="D27" s="211"/>
      <c r="E27" s="10">
        <v>1</v>
      </c>
      <c r="F27" s="17" t="s">
        <v>75</v>
      </c>
      <c r="G27" s="8"/>
      <c r="H27" s="8">
        <f aca="true" t="shared" si="0" ref="H27:H28">G27*E27</f>
        <v>0</v>
      </c>
    </row>
    <row r="28" spans="1:8" ht="30" customHeight="1" thickBot="1">
      <c r="A28" s="94">
        <v>7</v>
      </c>
      <c r="B28" s="211" t="s">
        <v>82</v>
      </c>
      <c r="C28" s="211"/>
      <c r="D28" s="211"/>
      <c r="E28" s="10">
        <v>1</v>
      </c>
      <c r="F28" s="17" t="s">
        <v>75</v>
      </c>
      <c r="G28" s="8"/>
      <c r="H28" s="8">
        <f t="shared" si="0"/>
        <v>0</v>
      </c>
    </row>
    <row r="29" spans="1:8" ht="24" customHeight="1" thickBot="1">
      <c r="A29" s="310" t="s">
        <v>39</v>
      </c>
      <c r="B29" s="311"/>
      <c r="C29" s="311"/>
      <c r="D29" s="311"/>
      <c r="E29" s="311"/>
      <c r="F29" s="311"/>
      <c r="G29" s="312"/>
      <c r="H29" s="28">
        <f>SUM(H26:H28)</f>
        <v>0</v>
      </c>
    </row>
    <row r="31" ht="15.75" thickBot="1"/>
    <row r="32" spans="1:8" s="107" customFormat="1" ht="24" customHeight="1" thickBot="1">
      <c r="A32" s="131" t="s">
        <v>137</v>
      </c>
      <c r="B32" s="132"/>
      <c r="C32" s="132"/>
      <c r="D32" s="128"/>
      <c r="E32" s="128"/>
      <c r="F32" s="128"/>
      <c r="G32" s="128"/>
      <c r="H32" s="28">
        <f>H29+H20+H13</f>
        <v>0</v>
      </c>
    </row>
    <row r="33" spans="1:8" s="107" customFormat="1" ht="27" customHeight="1" thickBot="1">
      <c r="A33" s="80" t="s">
        <v>51</v>
      </c>
      <c r="B33" s="79"/>
      <c r="C33" s="79"/>
      <c r="D33" s="81"/>
      <c r="E33" s="81"/>
      <c r="F33" s="81"/>
      <c r="G33" s="81"/>
      <c r="H33" s="16">
        <f>H32*21%</f>
        <v>0</v>
      </c>
    </row>
    <row r="34" spans="1:8" s="107" customFormat="1" ht="30" customHeight="1" thickBot="1">
      <c r="A34" s="196" t="s">
        <v>52</v>
      </c>
      <c r="B34" s="197"/>
      <c r="C34" s="197"/>
      <c r="D34" s="6"/>
      <c r="E34" s="6"/>
      <c r="F34" s="6"/>
      <c r="G34" s="6"/>
      <c r="H34" s="35">
        <f>H32+H33</f>
        <v>0</v>
      </c>
    </row>
  </sheetData>
  <mergeCells count="22">
    <mergeCell ref="A34:C34"/>
    <mergeCell ref="A20:G20"/>
    <mergeCell ref="B25:D25"/>
    <mergeCell ref="A29:G29"/>
    <mergeCell ref="B26:D26"/>
    <mergeCell ref="B27:D27"/>
    <mergeCell ref="B28:D28"/>
    <mergeCell ref="A23:H23"/>
    <mergeCell ref="B18:D18"/>
    <mergeCell ref="A17:I17"/>
    <mergeCell ref="B19:D19"/>
    <mergeCell ref="A2:H2"/>
    <mergeCell ref="A4:H4"/>
    <mergeCell ref="A16:H16"/>
    <mergeCell ref="B6:D6"/>
    <mergeCell ref="B7:D7"/>
    <mergeCell ref="B8:D8"/>
    <mergeCell ref="B12:D12"/>
    <mergeCell ref="B9:D9"/>
    <mergeCell ref="B10:D10"/>
    <mergeCell ref="B11:D11"/>
    <mergeCell ref="A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 topLeftCell="A58">
      <selection activeCell="G19" sqref="G19"/>
    </sheetView>
  </sheetViews>
  <sheetFormatPr defaultColWidth="9.140625" defaultRowHeight="15"/>
  <cols>
    <col min="1" max="1" width="4.28125" style="24" customWidth="1"/>
    <col min="2" max="3" width="9.140625" style="107" customWidth="1"/>
    <col min="4" max="4" width="24.57421875" style="107" customWidth="1"/>
    <col min="5" max="7" width="9.140625" style="107" customWidth="1"/>
    <col min="8" max="8" width="11.8515625" style="107" customWidth="1"/>
    <col min="9" max="10" width="0.85546875" style="107" customWidth="1"/>
    <col min="11" max="16384" width="9.140625" style="107" customWidth="1"/>
  </cols>
  <sheetData>
    <row r="1" spans="1:8" ht="3" customHeight="1">
      <c r="A1" s="1"/>
      <c r="B1" s="1"/>
      <c r="C1" s="1"/>
      <c r="D1" s="1"/>
      <c r="E1" s="1"/>
      <c r="F1" s="1"/>
      <c r="G1" s="1"/>
      <c r="H1" s="24"/>
    </row>
    <row r="2" spans="1:8" ht="60" customHeight="1">
      <c r="A2" s="199" t="s">
        <v>198</v>
      </c>
      <c r="B2" s="200"/>
      <c r="C2" s="200"/>
      <c r="D2" s="200"/>
      <c r="E2" s="200"/>
      <c r="F2" s="200"/>
      <c r="G2" s="200"/>
      <c r="H2" s="200"/>
    </row>
    <row r="3" spans="1:8" ht="15" customHeight="1">
      <c r="A3" s="152"/>
      <c r="B3" s="153"/>
      <c r="C3" s="153"/>
      <c r="D3" s="153"/>
      <c r="E3" s="153"/>
      <c r="F3" s="153"/>
      <c r="G3" s="153"/>
      <c r="H3" s="153"/>
    </row>
    <row r="4" spans="1:8" ht="24" customHeight="1">
      <c r="A4" s="228" t="s">
        <v>180</v>
      </c>
      <c r="B4" s="228"/>
      <c r="C4" s="228"/>
      <c r="D4" s="228"/>
      <c r="E4" s="228"/>
      <c r="F4" s="228"/>
      <c r="G4" s="228"/>
      <c r="H4" s="228"/>
    </row>
    <row r="5" spans="1:8" ht="15">
      <c r="A5" s="1"/>
      <c r="B5" s="1"/>
      <c r="C5" s="1"/>
      <c r="D5" s="1"/>
      <c r="E5" s="1"/>
      <c r="F5" s="1"/>
      <c r="G5" s="1"/>
      <c r="H5" s="24"/>
    </row>
    <row r="6" spans="1:8" ht="30" customHeight="1">
      <c r="A6" s="119" t="s">
        <v>107</v>
      </c>
      <c r="B6" s="277" t="s">
        <v>106</v>
      </c>
      <c r="C6" s="277"/>
      <c r="D6" s="277"/>
      <c r="E6" s="156" t="s">
        <v>2</v>
      </c>
      <c r="F6" s="156" t="s">
        <v>3</v>
      </c>
      <c r="G6" s="156" t="s">
        <v>4</v>
      </c>
      <c r="H6" s="156" t="s">
        <v>5</v>
      </c>
    </row>
    <row r="7" spans="1:8" ht="30" customHeight="1">
      <c r="A7" s="119">
        <v>1</v>
      </c>
      <c r="B7" s="211" t="s">
        <v>181</v>
      </c>
      <c r="C7" s="211"/>
      <c r="D7" s="211"/>
      <c r="E7" s="157">
        <v>1</v>
      </c>
      <c r="F7" s="157" t="s">
        <v>34</v>
      </c>
      <c r="G7" s="8"/>
      <c r="H7" s="8">
        <f aca="true" t="shared" si="0" ref="H7:H9">G7*E7</f>
        <v>0</v>
      </c>
    </row>
    <row r="8" spans="1:8" ht="30" customHeight="1">
      <c r="A8" s="119">
        <v>2</v>
      </c>
      <c r="B8" s="211" t="s">
        <v>182</v>
      </c>
      <c r="C8" s="211"/>
      <c r="D8" s="211"/>
      <c r="E8" s="157">
        <v>1</v>
      </c>
      <c r="F8" s="157" t="s">
        <v>34</v>
      </c>
      <c r="G8" s="8"/>
      <c r="H8" s="8">
        <f t="shared" si="0"/>
        <v>0</v>
      </c>
    </row>
    <row r="9" spans="1:8" ht="30" customHeight="1">
      <c r="A9" s="119">
        <v>3</v>
      </c>
      <c r="B9" s="211" t="s">
        <v>183</v>
      </c>
      <c r="C9" s="211"/>
      <c r="D9" s="211"/>
      <c r="E9" s="157">
        <v>2</v>
      </c>
      <c r="F9" s="157" t="s">
        <v>34</v>
      </c>
      <c r="G9" s="8"/>
      <c r="H9" s="8">
        <f t="shared" si="0"/>
        <v>0</v>
      </c>
    </row>
    <row r="10" spans="1:8" ht="30" customHeight="1">
      <c r="A10" s="119">
        <v>4</v>
      </c>
      <c r="B10" s="211" t="s">
        <v>185</v>
      </c>
      <c r="C10" s="211"/>
      <c r="D10" s="211"/>
      <c r="E10" s="157">
        <v>1</v>
      </c>
      <c r="F10" s="157" t="s">
        <v>75</v>
      </c>
      <c r="G10" s="8"/>
      <c r="H10" s="8">
        <f>E10*G10</f>
        <v>0</v>
      </c>
    </row>
    <row r="11" spans="1:8" ht="30" customHeight="1">
      <c r="A11" s="119">
        <v>5</v>
      </c>
      <c r="B11" s="211" t="s">
        <v>186</v>
      </c>
      <c r="C11" s="211"/>
      <c r="D11" s="211"/>
      <c r="E11" s="157">
        <v>1</v>
      </c>
      <c r="F11" s="157" t="s">
        <v>34</v>
      </c>
      <c r="G11" s="8"/>
      <c r="H11" s="8">
        <f aca="true" t="shared" si="1" ref="H11">G11*E11</f>
        <v>0</v>
      </c>
    </row>
    <row r="12" spans="1:8" ht="30" customHeight="1" thickBot="1">
      <c r="A12" s="119">
        <v>6</v>
      </c>
      <c r="B12" s="211" t="s">
        <v>188</v>
      </c>
      <c r="C12" s="211"/>
      <c r="D12" s="211"/>
      <c r="E12" s="157">
        <v>30</v>
      </c>
      <c r="F12" s="157" t="s">
        <v>189</v>
      </c>
      <c r="G12" s="8"/>
      <c r="H12" s="8">
        <f>G12*E12</f>
        <v>0</v>
      </c>
    </row>
    <row r="13" spans="1:8" ht="24" customHeight="1" thickBot="1">
      <c r="A13" s="310" t="s">
        <v>39</v>
      </c>
      <c r="B13" s="311"/>
      <c r="C13" s="311"/>
      <c r="D13" s="311"/>
      <c r="E13" s="311"/>
      <c r="F13" s="311"/>
      <c r="G13" s="312"/>
      <c r="H13" s="28">
        <f>SUM(H7:H12)</f>
        <v>0</v>
      </c>
    </row>
    <row r="16" spans="1:8" ht="24" customHeight="1">
      <c r="A16" s="228" t="s">
        <v>86</v>
      </c>
      <c r="B16" s="228"/>
      <c r="C16" s="228"/>
      <c r="D16" s="228"/>
      <c r="E16" s="228"/>
      <c r="F16" s="228"/>
      <c r="G16" s="228"/>
      <c r="H16" s="228"/>
    </row>
    <row r="17" spans="1:9" s="30" customFormat="1" ht="15">
      <c r="A17" s="229" t="s">
        <v>13</v>
      </c>
      <c r="B17" s="229"/>
      <c r="C17" s="230"/>
      <c r="D17" s="230"/>
      <c r="E17" s="230"/>
      <c r="F17" s="230"/>
      <c r="G17" s="230"/>
      <c r="H17" s="230"/>
      <c r="I17" s="230"/>
    </row>
    <row r="18" spans="1:8" ht="22.5">
      <c r="A18" s="119" t="s">
        <v>107</v>
      </c>
      <c r="B18" s="277" t="s">
        <v>105</v>
      </c>
      <c r="C18" s="277"/>
      <c r="D18" s="277"/>
      <c r="E18" s="156" t="s">
        <v>2</v>
      </c>
      <c r="F18" s="156" t="s">
        <v>3</v>
      </c>
      <c r="G18" s="156" t="s">
        <v>4</v>
      </c>
      <c r="H18" s="156" t="s">
        <v>5</v>
      </c>
    </row>
    <row r="19" spans="1:8" ht="30" customHeight="1" thickBot="1">
      <c r="A19" s="96">
        <v>4</v>
      </c>
      <c r="B19" s="309" t="s">
        <v>79</v>
      </c>
      <c r="C19" s="309"/>
      <c r="D19" s="309"/>
      <c r="E19" s="159">
        <v>25.33</v>
      </c>
      <c r="F19" s="159" t="s">
        <v>48</v>
      </c>
      <c r="G19" s="11"/>
      <c r="H19" s="11">
        <f>G19*E19</f>
        <v>0</v>
      </c>
    </row>
    <row r="20" spans="1:8" ht="24" customHeight="1" thickBot="1">
      <c r="A20" s="310" t="s">
        <v>39</v>
      </c>
      <c r="B20" s="311"/>
      <c r="C20" s="311"/>
      <c r="D20" s="311"/>
      <c r="E20" s="311"/>
      <c r="F20" s="311"/>
      <c r="G20" s="312"/>
      <c r="H20" s="28">
        <f>SUM(H19)</f>
        <v>0</v>
      </c>
    </row>
    <row r="23" ht="15.75" thickBot="1"/>
    <row r="24" spans="1:8" ht="24" customHeight="1" thickBot="1">
      <c r="A24" s="154" t="s">
        <v>199</v>
      </c>
      <c r="B24" s="155"/>
      <c r="C24" s="155"/>
      <c r="D24" s="158"/>
      <c r="E24" s="158"/>
      <c r="F24" s="158"/>
      <c r="G24" s="158"/>
      <c r="H24" s="28">
        <f>H20+H13</f>
        <v>0</v>
      </c>
    </row>
    <row r="25" spans="1:8" ht="27" customHeight="1" thickBot="1">
      <c r="A25" s="80" t="s">
        <v>51</v>
      </c>
      <c r="B25" s="79"/>
      <c r="C25" s="79"/>
      <c r="D25" s="81"/>
      <c r="E25" s="81"/>
      <c r="F25" s="81"/>
      <c r="G25" s="81"/>
      <c r="H25" s="16">
        <f>H24*21%</f>
        <v>0</v>
      </c>
    </row>
    <row r="26" spans="1:8" ht="30" customHeight="1" thickBot="1">
      <c r="A26" s="196" t="s">
        <v>52</v>
      </c>
      <c r="B26" s="197"/>
      <c r="C26" s="197"/>
      <c r="D26" s="6"/>
      <c r="E26" s="6"/>
      <c r="F26" s="6"/>
      <c r="G26" s="6"/>
      <c r="H26" s="35">
        <f>H24+H25</f>
        <v>0</v>
      </c>
    </row>
  </sheetData>
  <mergeCells count="16">
    <mergeCell ref="B9:D9"/>
    <mergeCell ref="B10:D10"/>
    <mergeCell ref="B11:D11"/>
    <mergeCell ref="A26:C26"/>
    <mergeCell ref="B18:D18"/>
    <mergeCell ref="B19:D19"/>
    <mergeCell ref="A20:G20"/>
    <mergeCell ref="B12:D12"/>
    <mergeCell ref="A13:G13"/>
    <mergeCell ref="A16:H16"/>
    <mergeCell ref="A17:I17"/>
    <mergeCell ref="A2:H2"/>
    <mergeCell ref="A4:H4"/>
    <mergeCell ref="B6:D6"/>
    <mergeCell ref="B7:D7"/>
    <mergeCell ref="B8:D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Hlíza Marek, Mgr.</cp:lastModifiedBy>
  <cp:lastPrinted>2019-01-29T08:02:37Z</cp:lastPrinted>
  <dcterms:created xsi:type="dcterms:W3CDTF">2018-03-06T07:31:04Z</dcterms:created>
  <dcterms:modified xsi:type="dcterms:W3CDTF">2020-04-22T07:29:18Z</dcterms:modified>
  <cp:category/>
  <cp:version/>
  <cp:contentType/>
  <cp:contentStatus/>
</cp:coreProperties>
</file>