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8195" windowHeight="18450"/>
  </bookViews>
  <sheets>
    <sheet name="Ú-V" sheetId="1" r:id="rId1"/>
    <sheet name="VV" sheetId="2" r:id="rId2"/>
  </sheets>
  <externalReferences>
    <externalReference r:id="rId3"/>
  </externalReferences>
  <definedNames>
    <definedName name="_xlnm.Print_Area" localSheetId="1">VV!$A$1:$H$133</definedName>
    <definedName name="Rozpočet1" localSheetId="1">VV!#REF!</definedName>
    <definedName name="Rozpočet1_1" localSheetId="1">VV!#REF!</definedName>
    <definedName name="Rozpočet1_10" localSheetId="1">VV!#REF!</definedName>
    <definedName name="Rozpočet1_11" localSheetId="1">VV!#REF!</definedName>
    <definedName name="Rozpočet1_12" localSheetId="1">VV!#REF!</definedName>
    <definedName name="Rozpočet1_13" localSheetId="1">VV!#REF!</definedName>
    <definedName name="Rozpočet1_14" localSheetId="1">VV!#REF!</definedName>
    <definedName name="Rozpočet1_15" localSheetId="1">VV!#REF!</definedName>
    <definedName name="Rozpočet1_16" localSheetId="1">VV!#REF!</definedName>
    <definedName name="Rozpočet1_17" localSheetId="1">VV!#REF!</definedName>
    <definedName name="Rozpočet1_18" localSheetId="1">VV!#REF!</definedName>
    <definedName name="Rozpočet1_19" localSheetId="1">VV!#REF!</definedName>
    <definedName name="Rozpočet1_2" localSheetId="1">VV!#REF!</definedName>
    <definedName name="Rozpočet1_20" localSheetId="1">VV!#REF!</definedName>
    <definedName name="Rozpočet1_21" localSheetId="1">VV!#REF!</definedName>
    <definedName name="Rozpočet1_22" localSheetId="1">VV!#REF!</definedName>
    <definedName name="Rozpočet1_23" localSheetId="1">VV!#REF!</definedName>
    <definedName name="Rozpočet1_24" localSheetId="1">VV!#REF!</definedName>
    <definedName name="Rozpočet1_25" localSheetId="1">VV!#REF!</definedName>
    <definedName name="Rozpočet1_26" localSheetId="1">VV!#REF!</definedName>
    <definedName name="Rozpočet1_27" localSheetId="1">VV!#REF!</definedName>
    <definedName name="Rozpočet1_28" localSheetId="1">VV!#REF!</definedName>
    <definedName name="Rozpočet1_29" localSheetId="1">VV!#REF!</definedName>
    <definedName name="Rozpočet1_3" localSheetId="1">VV!#REF!</definedName>
    <definedName name="Rozpočet1_30" localSheetId="1">VV!#REF!</definedName>
    <definedName name="Rozpočet1_31" localSheetId="1">VV!#REF!</definedName>
    <definedName name="Rozpočet1_32" localSheetId="1">VV!#REF!</definedName>
    <definedName name="Rozpočet1_33" localSheetId="1">VV!#REF!</definedName>
    <definedName name="Rozpočet1_34" localSheetId="1">VV!#REF!</definedName>
    <definedName name="Rozpočet1_35" localSheetId="1">VV!#REF!</definedName>
    <definedName name="Rozpočet1_36" localSheetId="1">VV!#REF!</definedName>
    <definedName name="Rozpočet1_37" localSheetId="1">VV!#REF!</definedName>
    <definedName name="Rozpočet1_38" localSheetId="1">VV!#REF!</definedName>
    <definedName name="Rozpočet1_39" localSheetId="1">VV!#REF!</definedName>
    <definedName name="Rozpočet1_4" localSheetId="1">VV!#REF!</definedName>
    <definedName name="Rozpočet1_40" localSheetId="1">VV!#REF!</definedName>
    <definedName name="Rozpočet1_41" localSheetId="1">VV!#REF!</definedName>
    <definedName name="Rozpočet1_42" localSheetId="1">VV!$B$115:$F$115</definedName>
    <definedName name="Rozpočet1_43" localSheetId="1">VV!$B$2:$F$2</definedName>
    <definedName name="Rozpočet1_44" localSheetId="1">VV!#REF!</definedName>
    <definedName name="Rozpočet1_45" localSheetId="1">VV!$B$54:$F$54</definedName>
    <definedName name="Rozpočet1_46" localSheetId="1">VV!#REF!</definedName>
    <definedName name="Rozpočet1_47" localSheetId="1">VV!$B$71:$F$71</definedName>
    <definedName name="Rozpočet1_48" localSheetId="1">VV!$B$82:$F$82</definedName>
    <definedName name="Rozpočet1_49" localSheetId="1">VV!$B$115:$F$115</definedName>
    <definedName name="Rozpočet1_5" localSheetId="1">VV!#REF!</definedName>
    <definedName name="Rozpočet1_50" localSheetId="1">VV!#REF!</definedName>
    <definedName name="Rozpočet1_51" localSheetId="1">VV!#REF!</definedName>
    <definedName name="Rozpočet1_6" localSheetId="1">VV!#REF!</definedName>
    <definedName name="Rozpočet1_7" localSheetId="1">VV!#REF!</definedName>
    <definedName name="Rozpočet1_8" localSheetId="1">VV!#REF!</definedName>
    <definedName name="Rozpočet1_9" localSheetId="1">VV!#REF!</definedName>
  </definedNames>
  <calcPr calcId="125725"/>
</workbook>
</file>

<file path=xl/calcChain.xml><?xml version="1.0" encoding="utf-8"?>
<calcChain xmlns="http://schemas.openxmlformats.org/spreadsheetml/2006/main">
  <c r="G128" i="2"/>
  <c r="E128"/>
  <c r="B128" s="1"/>
  <c r="B119"/>
  <c r="B118"/>
  <c r="B117"/>
  <c r="B116"/>
  <c r="H90"/>
  <c r="F90"/>
  <c r="H89"/>
  <c r="F89"/>
  <c r="H88"/>
  <c r="F88"/>
  <c r="H87"/>
  <c r="F87"/>
  <c r="H86"/>
  <c r="F86"/>
  <c r="H85"/>
  <c r="F85"/>
  <c r="H84"/>
  <c r="F84"/>
  <c r="H83"/>
  <c r="H91" s="1"/>
  <c r="F83"/>
  <c r="F91" s="1"/>
  <c r="H73"/>
  <c r="H74" s="1"/>
  <c r="F73"/>
  <c r="H72"/>
  <c r="F72"/>
  <c r="F74" s="1"/>
  <c r="H62"/>
  <c r="F62"/>
  <c r="H61"/>
  <c r="F61"/>
  <c r="H60"/>
  <c r="F60"/>
  <c r="H59"/>
  <c r="F59"/>
  <c r="H58"/>
  <c r="F58"/>
  <c r="H57"/>
  <c r="F57"/>
  <c r="H56"/>
  <c r="F56"/>
  <c r="H55"/>
  <c r="H63" s="1"/>
  <c r="F55"/>
  <c r="F63" s="1"/>
  <c r="H45"/>
  <c r="F45"/>
  <c r="H44"/>
  <c r="F44"/>
  <c r="H43"/>
  <c r="F43"/>
  <c r="H42"/>
  <c r="F42"/>
  <c r="H41"/>
  <c r="F41"/>
  <c r="H40"/>
  <c r="F40"/>
  <c r="H39"/>
  <c r="F39"/>
  <c r="H38"/>
  <c r="F38"/>
  <c r="H37"/>
  <c r="F37"/>
  <c r="H36"/>
  <c r="F36"/>
  <c r="H35"/>
  <c r="F35"/>
  <c r="H34"/>
  <c r="F34"/>
  <c r="H33"/>
  <c r="F33"/>
  <c r="H32"/>
  <c r="F32"/>
  <c r="H31"/>
  <c r="F31"/>
  <c r="H30"/>
  <c r="F30"/>
  <c r="H29"/>
  <c r="F29"/>
  <c r="H28"/>
  <c r="F28"/>
  <c r="H27"/>
  <c r="F27"/>
  <c r="H26"/>
  <c r="F26"/>
  <c r="H25"/>
  <c r="F25"/>
  <c r="H24"/>
  <c r="F24"/>
  <c r="H23"/>
  <c r="F23"/>
  <c r="H22"/>
  <c r="F22"/>
  <c r="H21"/>
  <c r="F21"/>
  <c r="H20"/>
  <c r="F20"/>
  <c r="H19"/>
  <c r="F19"/>
  <c r="H18"/>
  <c r="F18"/>
  <c r="H17"/>
  <c r="F17"/>
  <c r="H16"/>
  <c r="F16"/>
  <c r="H15"/>
  <c r="F15"/>
  <c r="H14"/>
  <c r="F14"/>
  <c r="H13"/>
  <c r="F13"/>
  <c r="H12"/>
  <c r="F12"/>
  <c r="H11"/>
  <c r="F11"/>
  <c r="H10"/>
  <c r="F10"/>
  <c r="H9"/>
  <c r="F9"/>
  <c r="H8"/>
  <c r="F8"/>
  <c r="H7"/>
  <c r="F7"/>
  <c r="H6"/>
  <c r="F6"/>
  <c r="F46" s="1"/>
  <c r="H5"/>
  <c r="F5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5" s="1"/>
  <c r="A56" s="1"/>
  <c r="A57" s="1"/>
  <c r="A58" s="1"/>
  <c r="A59" s="1"/>
  <c r="A60" s="1"/>
  <c r="A61" s="1"/>
  <c r="A62" s="1"/>
  <c r="A63" s="1"/>
  <c r="A64" s="1"/>
  <c r="A65" s="1"/>
  <c r="A66" s="1"/>
  <c r="A72" s="1"/>
  <c r="A73" s="1"/>
  <c r="A74" s="1"/>
  <c r="A75" s="1"/>
  <c r="A76" s="1"/>
  <c r="A77" s="1"/>
  <c r="A83" s="1"/>
  <c r="A84" s="1"/>
  <c r="A85" s="1"/>
  <c r="A86" s="1"/>
  <c r="A87" s="1"/>
  <c r="A88" s="1"/>
  <c r="A89" s="1"/>
  <c r="A90" s="1"/>
  <c r="A91" s="1"/>
  <c r="A92" s="1"/>
  <c r="A93" s="1"/>
  <c r="A94" s="1"/>
  <c r="A116" s="1"/>
  <c r="A117" s="1"/>
  <c r="A118" s="1"/>
  <c r="A119" s="1"/>
  <c r="A122" s="1"/>
  <c r="A125" s="1"/>
  <c r="A132" s="1"/>
  <c r="H4"/>
  <c r="F4"/>
  <c r="A4"/>
  <c r="H3"/>
  <c r="H46" s="1"/>
  <c r="F3"/>
  <c r="A54" i="1"/>
  <c r="A32"/>
  <c r="A31"/>
  <c r="A30"/>
  <c r="A29"/>
  <c r="A28"/>
  <c r="A27"/>
  <c r="A14"/>
  <c r="A11"/>
  <c r="A10"/>
  <c r="H65" i="2" l="1"/>
  <c r="H66" s="1"/>
  <c r="G117" s="1"/>
  <c r="H94"/>
  <c r="G119" s="1"/>
  <c r="H93"/>
  <c r="F47"/>
  <c r="F49" s="1"/>
  <c r="E116" s="1"/>
  <c r="F66"/>
  <c r="E117" s="1"/>
  <c r="F64"/>
  <c r="F75"/>
  <c r="F77" s="1"/>
  <c r="E118" s="1"/>
  <c r="F94"/>
  <c r="E119" s="1"/>
  <c r="F92"/>
  <c r="H77"/>
  <c r="G118" s="1"/>
  <c r="H76"/>
  <c r="H48"/>
  <c r="H49" s="1"/>
  <c r="G116" s="1"/>
  <c r="E129" l="1"/>
  <c r="E122"/>
  <c r="E125" s="1"/>
  <c r="G122"/>
  <c r="G129" l="1"/>
  <c r="B129" s="1"/>
  <c r="E132" s="1"/>
</calcChain>
</file>

<file path=xl/connections.xml><?xml version="1.0" encoding="utf-8"?>
<connections xmlns="http://schemas.openxmlformats.org/spreadsheetml/2006/main">
  <connection id="1" name="Rozpočet1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21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216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3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4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<sst xmlns="http://schemas.openxmlformats.org/spreadsheetml/2006/main" count="207" uniqueCount="96">
  <si>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</si>
  <si>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</si>
  <si>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</si>
  <si>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</si>
  <si>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</si>
  <si>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</si>
  <si>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</si>
  <si>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</si>
  <si>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</si>
  <si>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M+R Instalace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</si>
  <si>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</si>
  <si>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</si>
  <si>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</si>
  <si>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</si>
  <si>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</si>
  <si>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</si>
  <si>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</si>
  <si>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</si>
  <si>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6455-11P se svorkovnicí a víčkem nad omítku IP54</t>
  </si>
  <si>
    <t>ks</t>
  </si>
  <si>
    <t>Krabice elinstalační plastová KP67/2 pod omítku prázdná</t>
  </si>
  <si>
    <t>Krabice elinstalační plastová KU68LD do dutých stěn prázdná</t>
  </si>
  <si>
    <t>Krabice elinstalační plastová KU68LD s víčkem do dutých stěn - rozvodná</t>
  </si>
  <si>
    <t>Krabice elinstalační plastová KU 68-1902 s víčkem pod omítku - rozvodná</t>
  </si>
  <si>
    <t>Krabice elinstalační plastová KO97/5 prázdná s víčkem pod omítku rozvodná</t>
  </si>
  <si>
    <t>Krabice elinstalační plastová KO97L prázdná s víčkem do dutých stěn rozvodná</t>
  </si>
  <si>
    <t>Trubka ohebná PVC, 320N, FX16 pod omítku samozhášivá</t>
  </si>
  <si>
    <t>m</t>
  </si>
  <si>
    <t>Trubka ohebná PVC, 320N, FX25 pod omítku samozhášivá</t>
  </si>
  <si>
    <t>Trubka ohebná PVC, 320N, FX32 pod omítku samozhášivá</t>
  </si>
  <si>
    <t>Trubka ohebná PVC, 320N, FX16 samozhášivá vč. kolen, spojek a příchytek</t>
  </si>
  <si>
    <t>Trubka ohebná PVC, 320N, FX25 samozhášivá vč. kolen, spojek a příchytek</t>
  </si>
  <si>
    <t>Trubka tuhá PVC, 320N, VRM16 samozhášivá vč. kolen, spojek a příchytek</t>
  </si>
  <si>
    <t>Trubka tuhá PVC, 320N, VRM25 samozhášivá vč. kolen, spojek a příchytek</t>
  </si>
  <si>
    <t>Pozinkovaný žlab perforovaný 62/50 vč. víka, kolen, spojek, konzol a spoj. mat.</t>
  </si>
  <si>
    <t>Pozinkovaný žlab perforovaný 125/100 vč. víka, kolen, spojek, konzol a spoj. mat.</t>
  </si>
  <si>
    <t>Vypínač řaz. 1 S 230V/10A pod omítku IP20 vč. kolébky a rám. a doutnavky</t>
  </si>
  <si>
    <t>Tlačítko řaz. 1/0 S 230V/10A pod omítku IP20 vč. kolébky a rám. a doutnavky</t>
  </si>
  <si>
    <t>Multifunkční časové relé do el. krabice SMR-B s galv. odděleným vstupem</t>
  </si>
  <si>
    <t>Kabel CYKY-J 5x1,5</t>
  </si>
  <si>
    <t>Kabel CYKY-J 7x1,5</t>
  </si>
  <si>
    <t>Kabel JYTY-O 7x1</t>
  </si>
  <si>
    <t>Kabel JYTY-O 4x1</t>
  </si>
  <si>
    <t>Kabel JYTY-O 2x1</t>
  </si>
  <si>
    <t>Kabel J-Y(St)Y 2x2x0,8</t>
  </si>
  <si>
    <t>Kabel H05VV-F 3G1</t>
  </si>
  <si>
    <t>Ovládací panel/rozvodnice pro promítárnu pro 12 DIN pozic vč. ovl. a sign. přístrojů</t>
  </si>
  <si>
    <t>Připojení ÚT čerpadel (2x kabel)</t>
  </si>
  <si>
    <t>Připojení pohonů VZT klapek</t>
  </si>
  <si>
    <t>Připojení pohonů ÚT ventilů</t>
  </si>
  <si>
    <t>Pripojení pohonů podlahových ventilů</t>
  </si>
  <si>
    <t>Pripojení pohonů radiátorových ventilů</t>
  </si>
  <si>
    <t>Montáž a připojení VZT ovladačů (dodávka M+R VZT)</t>
  </si>
  <si>
    <t>Připojení ovl. kabelů do M+R VZT jednotek</t>
  </si>
  <si>
    <t>Připojení ovl. kabelů do SmartBox VZT jednotek (VAV)</t>
  </si>
  <si>
    <t>Montáž SmartBox VZT jednotek (VAV) (dodávka M+R VZT)</t>
  </si>
  <si>
    <t>Připojení ovl. kabelů do Klima jednotek (dodávka KLIMA)</t>
  </si>
  <si>
    <t>Připojení ovl. kabelů do potrubních EL. ohřívačů (dodávka VZT)</t>
  </si>
  <si>
    <t>Připojení ovl. kabelů do AV techniky (dodávka AV)</t>
  </si>
  <si>
    <t>Připojení ovl. kabelů do ohřívače TV (dodávka ÚT-ZTI)</t>
  </si>
  <si>
    <t>Požární ucpávky</t>
  </si>
  <si>
    <t>kpl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</si>
  <si>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</si>
  <si>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</si>
  <si>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</si>
  <si>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</si>
  <si>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</si>
  <si>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</si>
  <si>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Dodávky ASŘ</t>
  </si>
  <si>
    <t>Teplotní snímač příložný (NTC20k)</t>
  </si>
  <si>
    <t>Teplotní snímač jímkový vč. jímky (NTC20k)</t>
  </si>
  <si>
    <t>Teplotní snímač kanálový (NTC20k)</t>
  </si>
  <si>
    <t>Teplotní snímač prostorový, interiérový design (NTC20k)</t>
  </si>
  <si>
    <t>Teplotní snímač venkovní nástěnný IP54 (NTC20k)</t>
  </si>
  <si>
    <t>Tlakový snímač 0-6 bar, 24VDC, 0-10V</t>
  </si>
  <si>
    <t>Pokojová jednotka, interiérová, LCD, ovl. prvky, 2xDO, 2xDI, 24V, BACnet</t>
  </si>
  <si>
    <t>ASŘ - Regulační systém, minimálně 26xAI, 20xAO, 52xDI, 50xDO, ModBus RTU rozhraní, BACnet MS/TP rozhraní, USB, LAN, WEB server pro grafickou vizualizaci (integrovaný nebo externí) vč. licencí pro přístup min 10 uživatelů, min. 4 úrovňové řízení oprávnění přístupu, ovládací panel řádkový /4x20znaků/, vč. vzdálených modulů pro VZT 3NP</t>
  </si>
  <si>
    <t>Dodávky rozváděče</t>
  </si>
  <si>
    <t>Rozváděč DT01 (ZS) - skříňový vč. podstavce 800x2000x400 kompletní vč. přístrojů, prodrátování, ovládacích a signalizačních prvků a ukončení kabelů 35ks (hl. vypínač 16A, jištění silových vývodů 230V/6A pro čerpadla (4ks), napájecí zdroj pro ASŘ a periferie (24V/6A) vč. jištění, svodiče přepětí T2 a T3 vč VF pro přívod NN a napájení ASŘ a svodič přepětí pro linky RS485, pojistky, relé, signálky a ovladače, svorkovnice, vodiče, vodičové žlaby, kryty, popisné štítky)</t>
  </si>
  <si>
    <t>Rozváděč DT31 (VS) - skříňový 800x2000x400 kompletní vč. přístrojů, prodrátování, ovládacích a signalizačních prvků a ukončení kabelů 50ks (hl. vypínač 16A, jištění silových vývodů 230V/6A pro čerpadla (1ks), napájecí zdroj pro ASŘ a periferie (24V/6A) vč. jištění, svodiče přepětí T2 a T3 vč VF pro přívod NN a napájení ASŘ a svodič přepětí pro linky RS485, pojistky, relé, signálky a ovladače, svorkovnice, vodiče, vodičové žlaby, kryty, popisné štítky)</t>
  </si>
  <si>
    <t>HZS, Software, PD, revize</t>
  </si>
  <si>
    <t>Doklady, předávací protokoly, atesty</t>
  </si>
  <si>
    <t>set</t>
  </si>
  <si>
    <t>Software DDC</t>
  </si>
  <si>
    <t>db</t>
  </si>
  <si>
    <t>Implementace BACnet zařízení třetích stran</t>
  </si>
  <si>
    <t>Oživení, uvedení do provozu, zkušební provoz, zaškolení</t>
  </si>
  <si>
    <t>Programování a tvorba grafického prostředí</t>
  </si>
  <si>
    <t>Dílenská projektová dokumentace zapojení rozváděčů a ASŘ</t>
  </si>
  <si>
    <t>Projektová dokumentace skutečného provedení</t>
  </si>
  <si>
    <t>Revize</t>
  </si>
  <si>
    <t>Rekapitulace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</si>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</sst>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???,???.?0\ &quot;Kč&quot;\ &quot;vč. DPH 15%&quot;"/>
    <numFmt numFmtId="168" formatCode="&quot;Základ    &quot;???,???.?0\ &quot;Kč&quot;"/>
    <numFmt numFmtId="169" formatCode="&quot;DPH &quot;???,???.?0\ &quot;Kč&quot;"/>
    <numFmt numFmtId="170" formatCode="???,???.?0\ &quot;Kč&quot;\ &quot;vč. DPH 21%&quot;"/>
    <numFmt numFmtId="171" formatCode="###,###.\-\ "/>
    <numFmt numFmtId="172" formatCode="###,###.\-"/>
  </numFmts>
  <fonts count="28"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1" fontId="15" fillId="0" borderId="30">
      <alignment horizontal="left"/>
    </xf>
    <xf numFmtId="0" fontId="16" fillId="0" borderId="0" applyNumberFormat="0" applyAlignment="0">
      <alignment horizontal="center"/>
    </xf>
    <xf numFmtId="0" fontId="17" fillId="0" borderId="0">
      <alignment horizontal="center"/>
    </xf>
    <xf numFmtId="0" fontId="18" fillId="2" borderId="0">
      <alignment horizontal="left"/>
    </xf>
    <xf numFmtId="0" fontId="19" fillId="2" borderId="0"/>
    <xf numFmtId="0" fontId="19" fillId="0" borderId="0">
      <alignment horizontal="left"/>
    </xf>
    <xf numFmtId="0" fontId="20" fillId="0" borderId="0">
      <alignment horizontal="left"/>
    </xf>
    <xf numFmtId="49" fontId="21" fillId="0" borderId="0">
      <alignment horizontal="center" vertical="center"/>
    </xf>
    <xf numFmtId="49" fontId="22" fillId="0" borderId="0">
      <alignment horizontal="center" vertical="center"/>
    </xf>
    <xf numFmtId="49" fontId="23" fillId="0" borderId="1">
      <alignment horizontal="center" vertical="center"/>
    </xf>
    <xf numFmtId="49" fontId="24" fillId="0" borderId="0">
      <alignment horizontal="center" vertical="center"/>
    </xf>
    <xf numFmtId="0" fontId="25" fillId="0" borderId="0"/>
    <xf numFmtId="172" fontId="17" fillId="0" borderId="0" applyNumberFormat="0" applyAlignment="0">
      <alignment horizontal="center"/>
    </xf>
    <xf numFmtId="0" fontId="26" fillId="0" borderId="0">
      <alignment horizontal="center"/>
    </xf>
    <xf numFmtId="0" fontId="7" fillId="0" borderId="0"/>
    <xf numFmtId="0" fontId="8" fillId="0" borderId="0"/>
    <xf numFmtId="0" fontId="27" fillId="0" borderId="0"/>
  </cellStyleXfs>
  <cellXfs count="1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49" fontId="5" fillId="0" borderId="0" xfId="0" applyNumberFormat="1" applyFont="1"/>
    <xf numFmtId="0" fontId="6" fillId="0" borderId="0" xfId="0" applyFont="1"/>
    <xf numFmtId="49" fontId="6" fillId="0" borderId="0" xfId="0" applyNumberFormat="1" applyFont="1"/>
    <xf numFmtId="0" fontId="6" fillId="0" borderId="0" xfId="0" applyNumberFormat="1" applyFont="1" applyAlignment="1">
      <alignment wrapText="1"/>
    </xf>
    <xf numFmtId="49" fontId="6" fillId="0" borderId="0" xfId="0" applyNumberFormat="1" applyFont="1" applyAlignment="1"/>
    <xf numFmtId="49" fontId="0" fillId="0" borderId="0" xfId="0" applyNumberFormat="1"/>
    <xf numFmtId="14" fontId="6" fillId="0" borderId="0" xfId="0" applyNumberFormat="1" applyFont="1"/>
    <xf numFmtId="0" fontId="0" fillId="0" borderId="0" xfId="0" applyFill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justify" vertical="center"/>
    </xf>
    <xf numFmtId="49" fontId="9" fillId="0" borderId="6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vertical="center"/>
    </xf>
    <xf numFmtId="43" fontId="9" fillId="0" borderId="6" xfId="0" applyNumberFormat="1" applyFont="1" applyBorder="1" applyAlignment="1">
      <alignment vertical="center"/>
    </xf>
    <xf numFmtId="43" fontId="9" fillId="0" borderId="7" xfId="0" applyNumberFormat="1" applyFont="1" applyBorder="1" applyAlignment="1">
      <alignment vertical="center"/>
    </xf>
    <xf numFmtId="43" fontId="9" fillId="0" borderId="0" xfId="0" applyNumberFormat="1" applyFont="1" applyBorder="1" applyAlignment="1">
      <alignment vertical="center"/>
    </xf>
    <xf numFmtId="43" fontId="9" fillId="0" borderId="8" xfId="0" applyNumberFormat="1" applyFont="1" applyBorder="1" applyAlignment="1">
      <alignment vertical="center"/>
    </xf>
    <xf numFmtId="49" fontId="9" fillId="0" borderId="5" xfId="0" applyNumberFormat="1" applyFont="1" applyFill="1" applyBorder="1" applyAlignment="1">
      <alignment horizontal="justify" vertical="center"/>
    </xf>
    <xf numFmtId="164" fontId="9" fillId="0" borderId="7" xfId="0" applyNumberFormat="1" applyFont="1" applyFill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0" borderId="5" xfId="0" applyNumberFormat="1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horizontal="center" vertical="center"/>
    </xf>
    <xf numFmtId="43" fontId="9" fillId="0" borderId="0" xfId="0" applyNumberFormat="1" applyFont="1" applyFill="1" applyBorder="1" applyAlignment="1">
      <alignment vertical="center"/>
    </xf>
    <xf numFmtId="43" fontId="9" fillId="0" borderId="8" xfId="0" applyNumberFormat="1" applyFont="1" applyFill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vertical="center"/>
    </xf>
    <xf numFmtId="49" fontId="9" fillId="0" borderId="1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4" fontId="9" fillId="0" borderId="17" xfId="0" applyNumberFormat="1" applyFont="1" applyBorder="1" applyAlignment="1">
      <alignment vertical="center"/>
    </xf>
    <xf numFmtId="0" fontId="0" fillId="0" borderId="0" xfId="0" applyBorder="1"/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44" fontId="9" fillId="0" borderId="18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8" xfId="0" applyFont="1" applyBorder="1" applyAlignment="1">
      <alignment vertical="center"/>
    </xf>
    <xf numFmtId="43" fontId="9" fillId="0" borderId="18" xfId="0" applyNumberFormat="1" applyFont="1" applyBorder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4" fontId="10" fillId="0" borderId="20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44" fontId="10" fillId="0" borderId="0" xfId="0" applyNumberFormat="1" applyFont="1" applyBorder="1" applyAlignment="1">
      <alignment vertical="center"/>
    </xf>
    <xf numFmtId="49" fontId="9" fillId="0" borderId="21" xfId="0" applyNumberFormat="1" applyFont="1" applyBorder="1" applyAlignment="1">
      <alignment horizontal="justify" vertical="center"/>
    </xf>
    <xf numFmtId="49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horizontal="justify" vertical="center" wrapText="1"/>
    </xf>
    <xf numFmtId="0" fontId="9" fillId="0" borderId="21" xfId="0" applyNumberFormat="1" applyFont="1" applyBorder="1" applyAlignment="1">
      <alignment horizontal="justify" vertical="center"/>
    </xf>
    <xf numFmtId="49" fontId="9" fillId="0" borderId="21" xfId="0" applyNumberFormat="1" applyFont="1" applyFill="1" applyBorder="1" applyAlignment="1">
      <alignment horizontal="justify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21" xfId="0" applyNumberFormat="1" applyFont="1" applyBorder="1" applyAlignment="1">
      <alignment vertical="center"/>
    </xf>
    <xf numFmtId="0" fontId="0" fillId="0" borderId="24" xfId="0" applyFill="1" applyBorder="1"/>
    <xf numFmtId="0" fontId="0" fillId="0" borderId="25" xfId="0" applyBorder="1"/>
    <xf numFmtId="0" fontId="10" fillId="0" borderId="26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NumberFormat="1" applyFont="1" applyBorder="1" applyAlignment="1">
      <alignment horizontal="justify" vertical="center"/>
    </xf>
    <xf numFmtId="0" fontId="9" fillId="0" borderId="28" xfId="0" applyNumberFormat="1" applyFont="1" applyBorder="1" applyAlignment="1">
      <alignment horizontal="justify" vertical="center"/>
    </xf>
    <xf numFmtId="165" fontId="9" fillId="0" borderId="29" xfId="0" applyNumberFormat="1" applyFont="1" applyBorder="1" applyAlignment="1">
      <alignment horizontal="right" vertical="center"/>
    </xf>
    <xf numFmtId="44" fontId="9" fillId="0" borderId="27" xfId="0" applyNumberFormat="1" applyFont="1" applyBorder="1" applyAlignment="1">
      <alignment vertical="center"/>
    </xf>
    <xf numFmtId="44" fontId="9" fillId="0" borderId="29" xfId="0" applyNumberFormat="1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4" fontId="10" fillId="0" borderId="1" xfId="0" applyNumberFormat="1" applyFont="1" applyBorder="1" applyAlignment="1">
      <alignment vertical="center"/>
    </xf>
    <xf numFmtId="44" fontId="10" fillId="0" borderId="20" xfId="0" applyNumberFormat="1" applyFont="1" applyBorder="1" applyAlignment="1">
      <alignment vertical="center"/>
    </xf>
    <xf numFmtId="44" fontId="10" fillId="0" borderId="19" xfId="0" applyNumberFormat="1" applyFont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Fill="1"/>
    <xf numFmtId="44" fontId="7" fillId="0" borderId="0" xfId="0" applyNumberFormat="1" applyFont="1" applyFill="1" applyAlignment="1"/>
    <xf numFmtId="0" fontId="11" fillId="0" borderId="0" xfId="0" applyFont="1" applyFill="1"/>
    <xf numFmtId="0" fontId="0" fillId="0" borderId="0" xfId="0" applyFill="1" applyBorder="1"/>
    <xf numFmtId="0" fontId="9" fillId="0" borderId="0" xfId="0" applyFont="1" applyFill="1"/>
    <xf numFmtId="166" fontId="0" fillId="0" borderId="0" xfId="0" applyNumberFormat="1" applyFill="1"/>
    <xf numFmtId="167" fontId="11" fillId="0" borderId="0" xfId="0" applyNumberFormat="1" applyFont="1" applyFill="1" applyAlignment="1">
      <alignment horizontal="right" vertical="center"/>
    </xf>
    <xf numFmtId="0" fontId="12" fillId="0" borderId="0" xfId="0" applyFont="1" applyFill="1"/>
    <xf numFmtId="165" fontId="12" fillId="0" borderId="0" xfId="0" applyNumberFormat="1" applyFont="1" applyFill="1" applyBorder="1" applyAlignment="1">
      <alignment horizontal="right" vertical="center"/>
    </xf>
    <xf numFmtId="168" fontId="12" fillId="0" borderId="0" xfId="0" applyNumberFormat="1" applyFont="1" applyFill="1" applyAlignment="1"/>
    <xf numFmtId="169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/>
    <xf numFmtId="170" fontId="11" fillId="0" borderId="0" xfId="0" applyNumberFormat="1" applyFont="1" applyFill="1" applyAlignment="1">
      <alignment horizontal="right" vertical="center"/>
    </xf>
    <xf numFmtId="0" fontId="13" fillId="0" borderId="0" xfId="0" applyFont="1" applyFill="1"/>
    <xf numFmtId="44" fontId="13" fillId="0" borderId="0" xfId="0" applyNumberFormat="1" applyFont="1" applyFill="1" applyAlignment="1"/>
    <xf numFmtId="0" fontId="14" fillId="0" borderId="0" xfId="0" applyFont="1" applyFill="1"/>
    <xf numFmtId="0" fontId="9" fillId="0" borderId="24" xfId="0" applyFont="1" applyBorder="1"/>
    <xf numFmtId="0" fontId="0" fillId="0" borderId="24" xfId="0" applyBorder="1"/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-%20M+R%20Kino%20Vesm&#237;r%20Trutno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Ú-R"/>
      <sheetName val="R"/>
      <sheetName val="Ú-V"/>
      <sheetName val="VV"/>
      <sheetName val="Z-R"/>
    </sheetNames>
    <sheetDataSet>
      <sheetData sheetId="0">
        <row r="10">
          <cell r="A10" t="str">
            <v>REKONSTRUKCE KINA VESMÍR</v>
          </cell>
        </row>
        <row r="11">
          <cell r="A11" t="str">
            <v>Nábřeží Václava Havla 20, v k.ú. Trutnov [769029]</v>
          </cell>
        </row>
        <row r="14">
          <cell r="A14" t="str">
            <v>Město Trutnov, Slovanské náměstí 165, Trutnov</v>
          </cell>
        </row>
        <row r="27">
          <cell r="A27" t="str">
            <v>- dodávku a montáž ÚT, VZT, KLIMA a TV zařízení (pouze připojení)</v>
          </cell>
        </row>
        <row r="28">
          <cell r="A28" t="str">
            <v>- silnoproudá napájení (vyjma čerpadel)</v>
          </cell>
        </row>
        <row r="54">
          <cell r="A54">
            <v>44113</v>
          </cell>
        </row>
      </sheetData>
      <sheetData sheetId="1"/>
      <sheetData sheetId="2"/>
      <sheetData sheetId="3"/>
      <sheetData sheetId="4"/>
    </sheetDataSet>
  </externalBook>
</externalLink>
</file>

<file path=xl/queryTables/queryTable1.xml><?xml version="1.0" encoding="utf-8"?>
<queryTable xmlns="http://schemas.openxmlformats.org/spreadsheetml/2006/main" name="Rozpočet1_42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43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45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48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ozpočet1_49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ozpočet1_47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I54"/>
  <sheetViews>
    <sheetView showGridLines="0" tabSelected="1" view="pageBreakPreview" zoomScale="150" zoomScaleNormal="150" zoomScaleSheetLayoutView="150" workbookViewId="0">
      <selection activeCell="A45" sqref="A45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>
      <c r="A10" s="2" t="str">
        <f>'[1]Ú-R'!A10</f>
        <v>REKONSTRUKCE KINA VESMÍR</v>
      </c>
      <c r="B10" s="2"/>
      <c r="C10" s="2"/>
      <c r="D10" s="2"/>
      <c r="E10" s="2"/>
      <c r="F10" s="2"/>
      <c r="G10" s="2"/>
      <c r="H10" s="2"/>
      <c r="I10" s="2"/>
    </row>
    <row r="11" spans="1:9">
      <c r="A11" s="2" t="str">
        <f>'[1]Ú-R'!A11</f>
        <v>Nábřeží Václava Havla 20, v k.ú. Trutnov [769029]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tr">
        <f>'[1]Ú-R'!A14</f>
        <v>Město Trutnov, Slovanské náměstí 165, Trutnov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/>
      <c r="B17" s="2"/>
      <c r="C17" s="2"/>
      <c r="D17" s="2"/>
      <c r="E17" s="2"/>
      <c r="F17" s="2"/>
      <c r="G17" s="2"/>
      <c r="H17" s="2"/>
      <c r="I17" s="2"/>
    </row>
    <row r="26" spans="1:9" s="7" customFormat="1" ht="12">
      <c r="A26" s="6" t="s">
        <v>4</v>
      </c>
    </row>
    <row r="27" spans="1:9" s="7" customFormat="1" ht="9.75">
      <c r="A27" s="8" t="str">
        <f>'[1]Ú-R'!A27</f>
        <v>- dodávku a montáž ÚT, VZT, KLIMA a TV zařízení (pouze připojení)</v>
      </c>
    </row>
    <row r="28" spans="1:9" s="7" customFormat="1" ht="9.75">
      <c r="A28" s="8" t="str">
        <f>'[1]Ú-R'!A28</f>
        <v>- silnoproudá napájení (vyjma čerpadel)</v>
      </c>
    </row>
    <row r="29" spans="1:9" s="7" customFormat="1" ht="9.75">
      <c r="A29" s="8">
        <f>'[1]Ú-R'!A29</f>
        <v>0</v>
      </c>
    </row>
    <row r="30" spans="1:9" s="7" customFormat="1" ht="9.75">
      <c r="A30" s="8">
        <f>'[1]Ú-R'!A30</f>
        <v>0</v>
      </c>
    </row>
    <row r="31" spans="1:9" s="7" customFormat="1" ht="9.75">
      <c r="A31" s="8">
        <f>'[1]Ú-R'!A31</f>
        <v>0</v>
      </c>
    </row>
    <row r="32" spans="1:9" s="7" customFormat="1" ht="9.75">
      <c r="A32" s="8">
        <f>'[1]Ú-R'!A32</f>
        <v>0</v>
      </c>
    </row>
    <row r="33" spans="1:9" s="7" customFormat="1" ht="9.75"/>
    <row r="34" spans="1:9" s="7" customFormat="1" ht="9.75"/>
    <row r="35" spans="1:9" s="7" customFormat="1" ht="9.75"/>
    <row r="36" spans="1:9" s="7" customFormat="1" ht="9.75"/>
    <row r="37" spans="1:9" s="7" customFormat="1" ht="9.75" customHeight="1">
      <c r="A37" s="6" t="s">
        <v>5</v>
      </c>
    </row>
    <row r="38" spans="1:9" s="7" customFormat="1" ht="50.25" customHeight="1">
      <c r="A38" s="9" t="s">
        <v>6</v>
      </c>
      <c r="B38" s="9"/>
      <c r="C38" s="9"/>
      <c r="D38" s="9"/>
      <c r="E38" s="9"/>
      <c r="F38" s="9"/>
      <c r="G38" s="9"/>
      <c r="H38" s="9"/>
      <c r="I38" s="9"/>
    </row>
    <row r="39" spans="1:9" s="7" customFormat="1" ht="9.75">
      <c r="A39" s="10" t="s">
        <v>7</v>
      </c>
    </row>
    <row r="40" spans="1:9" s="7" customFormat="1" ht="9.75"/>
    <row r="41" spans="1:9" s="7" customFormat="1" ht="9.75"/>
    <row r="42" spans="1:9" s="7" customFormat="1" ht="9.75"/>
    <row r="43" spans="1:9" s="7" customFormat="1" ht="9.75"/>
    <row r="44" spans="1:9" s="7" customFormat="1" ht="9.75">
      <c r="A44" s="8"/>
    </row>
    <row r="47" spans="1:9">
      <c r="A47" s="11"/>
    </row>
    <row r="48" spans="1:9">
      <c r="A48" s="11"/>
    </row>
    <row r="49" spans="1:1">
      <c r="A49" s="11"/>
    </row>
    <row r="53" spans="1:1" s="7" customFormat="1" ht="9.75">
      <c r="A53" s="7" t="s">
        <v>8</v>
      </c>
    </row>
    <row r="54" spans="1:1" s="7" customFormat="1" ht="9.75">
      <c r="A54" s="12">
        <f>'[1]Ú-R'!A54</f>
        <v>44113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1"/>
  <sheetViews>
    <sheetView showGridLines="0" view="pageBreakPreview" topLeftCell="A61" zoomScale="150" zoomScaleNormal="150" zoomScaleSheetLayoutView="150" zoomScalePageLayoutView="140" workbookViewId="0">
      <selection activeCell="A45" sqref="A45"/>
    </sheetView>
  </sheetViews>
  <sheetFormatPr defaultRowHeight="12.75"/>
  <cols>
    <col min="1" max="1" width="2.7109375" customWidth="1"/>
    <col min="2" max="2" width="44.28515625" customWidth="1"/>
    <col min="3" max="3" width="3" customWidth="1"/>
    <col min="4" max="4" width="7.42578125" customWidth="1"/>
    <col min="5" max="5" width="9.7109375" customWidth="1"/>
    <col min="6" max="6" width="9.85546875" customWidth="1"/>
    <col min="7" max="8" width="9.7109375" customWidth="1"/>
  </cols>
  <sheetData>
    <row r="1" spans="1:10" ht="9.9499999999999993" customHeight="1">
      <c r="A1" s="13"/>
      <c r="B1" s="14" t="s">
        <v>9</v>
      </c>
      <c r="C1" s="15"/>
      <c r="D1" s="15"/>
      <c r="E1" s="16" t="s">
        <v>10</v>
      </c>
      <c r="F1" s="16"/>
      <c r="G1" s="16" t="s">
        <v>11</v>
      </c>
      <c r="H1" s="16"/>
      <c r="I1" s="17"/>
      <c r="J1" s="17"/>
    </row>
    <row r="2" spans="1:10" ht="8.1" customHeight="1">
      <c r="A2" s="18" t="s">
        <v>12</v>
      </c>
      <c r="B2" s="19" t="s">
        <v>13</v>
      </c>
      <c r="C2" s="20" t="s">
        <v>14</v>
      </c>
      <c r="D2" s="21" t="s">
        <v>15</v>
      </c>
      <c r="E2" s="20" t="s">
        <v>16</v>
      </c>
      <c r="F2" s="21" t="s">
        <v>17</v>
      </c>
      <c r="G2" s="20" t="s">
        <v>16</v>
      </c>
      <c r="H2" s="21" t="s">
        <v>17</v>
      </c>
      <c r="I2" s="17"/>
      <c r="J2" s="17"/>
    </row>
    <row r="3" spans="1:10" ht="8.1" customHeight="1">
      <c r="A3" s="22">
        <v>1</v>
      </c>
      <c r="B3" s="23" t="s">
        <v>18</v>
      </c>
      <c r="C3" s="24" t="s">
        <v>19</v>
      </c>
      <c r="D3" s="25">
        <v>30</v>
      </c>
      <c r="E3" s="26">
        <v>0</v>
      </c>
      <c r="F3" s="27">
        <f t="shared" ref="F3:F45" si="0">PRODUCT(D3,E3)</f>
        <v>0</v>
      </c>
      <c r="G3" s="26">
        <v>0</v>
      </c>
      <c r="H3" s="27">
        <f t="shared" ref="H3:H45" si="1">PRODUCT(D3,G3)</f>
        <v>0</v>
      </c>
      <c r="I3" s="28"/>
      <c r="J3" s="28"/>
    </row>
    <row r="4" spans="1:10" ht="8.1" customHeight="1">
      <c r="A4" s="22">
        <f>1</f>
        <v>1</v>
      </c>
      <c r="B4" s="23" t="s">
        <v>20</v>
      </c>
      <c r="C4" s="24" t="s">
        <v>19</v>
      </c>
      <c r="D4" s="25">
        <v>20</v>
      </c>
      <c r="E4" s="26">
        <v>0</v>
      </c>
      <c r="F4" s="27">
        <f t="shared" si="0"/>
        <v>0</v>
      </c>
      <c r="G4" s="26">
        <v>0</v>
      </c>
      <c r="H4" s="27">
        <f t="shared" si="1"/>
        <v>0</v>
      </c>
      <c r="I4" s="29"/>
      <c r="J4" s="28"/>
    </row>
    <row r="5" spans="1:10" ht="8.1" customHeight="1">
      <c r="A5" s="22">
        <f t="shared" ref="A5:A44" si="2">(SUM(A4,1))</f>
        <v>2</v>
      </c>
      <c r="B5" s="30" t="s">
        <v>21</v>
      </c>
      <c r="C5" s="24" t="s">
        <v>19</v>
      </c>
      <c r="D5" s="31">
        <v>5</v>
      </c>
      <c r="E5" s="26">
        <v>0</v>
      </c>
      <c r="F5" s="27">
        <f t="shared" si="0"/>
        <v>0</v>
      </c>
      <c r="G5" s="26">
        <v>0</v>
      </c>
      <c r="H5" s="27">
        <f t="shared" si="1"/>
        <v>0</v>
      </c>
      <c r="I5" s="29"/>
      <c r="J5" s="28"/>
    </row>
    <row r="6" spans="1:10" ht="8.1" customHeight="1">
      <c r="A6" s="22">
        <f t="shared" si="2"/>
        <v>3</v>
      </c>
      <c r="B6" s="30" t="s">
        <v>22</v>
      </c>
      <c r="C6" s="24" t="s">
        <v>19</v>
      </c>
      <c r="D6" s="31">
        <v>5</v>
      </c>
      <c r="E6" s="26">
        <v>0</v>
      </c>
      <c r="F6" s="27">
        <f t="shared" si="0"/>
        <v>0</v>
      </c>
      <c r="G6" s="26">
        <v>0</v>
      </c>
      <c r="H6" s="27">
        <f t="shared" si="1"/>
        <v>0</v>
      </c>
      <c r="I6" s="29"/>
      <c r="J6" s="28"/>
    </row>
    <row r="7" spans="1:10" ht="8.1" customHeight="1">
      <c r="A7" s="22">
        <f t="shared" si="2"/>
        <v>4</v>
      </c>
      <c r="B7" s="23" t="s">
        <v>23</v>
      </c>
      <c r="C7" s="24" t="s">
        <v>19</v>
      </c>
      <c r="D7" s="25">
        <v>3</v>
      </c>
      <c r="E7" s="26">
        <v>0</v>
      </c>
      <c r="F7" s="27">
        <f t="shared" si="0"/>
        <v>0</v>
      </c>
      <c r="G7" s="26">
        <v>0</v>
      </c>
      <c r="H7" s="27">
        <f t="shared" si="1"/>
        <v>0</v>
      </c>
      <c r="I7" s="29"/>
      <c r="J7" s="28"/>
    </row>
    <row r="8" spans="1:10" ht="8.1" customHeight="1">
      <c r="A8" s="22">
        <f t="shared" si="2"/>
        <v>5</v>
      </c>
      <c r="B8" s="23" t="s">
        <v>24</v>
      </c>
      <c r="C8" s="24" t="s">
        <v>19</v>
      </c>
      <c r="D8" s="25">
        <v>3</v>
      </c>
      <c r="E8" s="26">
        <v>0</v>
      </c>
      <c r="F8" s="27">
        <f t="shared" si="0"/>
        <v>0</v>
      </c>
      <c r="G8" s="26">
        <v>0</v>
      </c>
      <c r="H8" s="27">
        <f t="shared" si="1"/>
        <v>0</v>
      </c>
      <c r="I8" s="29"/>
      <c r="J8" s="28"/>
    </row>
    <row r="9" spans="1:10" ht="8.1" customHeight="1">
      <c r="A9" s="22">
        <f t="shared" si="2"/>
        <v>6</v>
      </c>
      <c r="B9" s="30" t="s">
        <v>25</v>
      </c>
      <c r="C9" s="24" t="s">
        <v>19</v>
      </c>
      <c r="D9" s="31">
        <v>3</v>
      </c>
      <c r="E9" s="26">
        <v>0</v>
      </c>
      <c r="F9" s="27">
        <f t="shared" si="0"/>
        <v>0</v>
      </c>
      <c r="G9" s="26">
        <v>0</v>
      </c>
      <c r="H9" s="27">
        <f t="shared" si="1"/>
        <v>0</v>
      </c>
      <c r="I9" s="29"/>
      <c r="J9" s="28"/>
    </row>
    <row r="10" spans="1:10" ht="8.1" customHeight="1">
      <c r="A10" s="22">
        <f t="shared" si="2"/>
        <v>7</v>
      </c>
      <c r="B10" s="32" t="s">
        <v>26</v>
      </c>
      <c r="C10" s="24" t="s">
        <v>27</v>
      </c>
      <c r="D10" s="25">
        <v>300</v>
      </c>
      <c r="E10" s="26">
        <v>0</v>
      </c>
      <c r="F10" s="27">
        <f t="shared" si="0"/>
        <v>0</v>
      </c>
      <c r="G10" s="26">
        <v>0</v>
      </c>
      <c r="H10" s="27">
        <f t="shared" si="1"/>
        <v>0</v>
      </c>
      <c r="I10" s="28"/>
      <c r="J10" s="28"/>
    </row>
    <row r="11" spans="1:10" ht="8.1" customHeight="1">
      <c r="A11" s="22">
        <f t="shared" si="2"/>
        <v>8</v>
      </c>
      <c r="B11" s="32" t="s">
        <v>28</v>
      </c>
      <c r="C11" s="24" t="s">
        <v>27</v>
      </c>
      <c r="D11" s="25">
        <v>200</v>
      </c>
      <c r="E11" s="26">
        <v>0</v>
      </c>
      <c r="F11" s="27">
        <f t="shared" si="0"/>
        <v>0</v>
      </c>
      <c r="G11" s="26">
        <v>0</v>
      </c>
      <c r="H11" s="27">
        <f t="shared" si="1"/>
        <v>0</v>
      </c>
      <c r="I11" s="28"/>
      <c r="J11" s="28"/>
    </row>
    <row r="12" spans="1:10" ht="8.1" customHeight="1">
      <c r="A12" s="22">
        <f t="shared" si="2"/>
        <v>9</v>
      </c>
      <c r="B12" s="32" t="s">
        <v>29</v>
      </c>
      <c r="C12" s="24" t="s">
        <v>27</v>
      </c>
      <c r="D12" s="25">
        <v>100</v>
      </c>
      <c r="E12" s="26">
        <v>0</v>
      </c>
      <c r="F12" s="27">
        <f t="shared" si="0"/>
        <v>0</v>
      </c>
      <c r="G12" s="26">
        <v>0</v>
      </c>
      <c r="H12" s="27">
        <f t="shared" si="1"/>
        <v>0</v>
      </c>
      <c r="I12" s="28"/>
      <c r="J12" s="28"/>
    </row>
    <row r="13" spans="1:10" ht="8.1" customHeight="1">
      <c r="A13" s="22">
        <f t="shared" si="2"/>
        <v>10</v>
      </c>
      <c r="B13" s="32" t="s">
        <v>30</v>
      </c>
      <c r="C13" s="24" t="s">
        <v>27</v>
      </c>
      <c r="D13" s="25">
        <v>400</v>
      </c>
      <c r="E13" s="26">
        <v>0</v>
      </c>
      <c r="F13" s="27">
        <f t="shared" si="0"/>
        <v>0</v>
      </c>
      <c r="G13" s="26">
        <v>0</v>
      </c>
      <c r="H13" s="27">
        <f t="shared" si="1"/>
        <v>0</v>
      </c>
      <c r="I13" s="28"/>
      <c r="J13" s="28"/>
    </row>
    <row r="14" spans="1:10" ht="8.1" customHeight="1">
      <c r="A14" s="22">
        <f t="shared" si="2"/>
        <v>11</v>
      </c>
      <c r="B14" s="32" t="s">
        <v>31</v>
      </c>
      <c r="C14" s="24" t="s">
        <v>27</v>
      </c>
      <c r="D14" s="25">
        <v>600</v>
      </c>
      <c r="E14" s="26">
        <v>0</v>
      </c>
      <c r="F14" s="27">
        <f t="shared" si="0"/>
        <v>0</v>
      </c>
      <c r="G14" s="26">
        <v>0</v>
      </c>
      <c r="H14" s="27">
        <f t="shared" si="1"/>
        <v>0</v>
      </c>
      <c r="I14" s="28"/>
      <c r="J14" s="28"/>
    </row>
    <row r="15" spans="1:10" ht="8.1" customHeight="1">
      <c r="A15" s="22">
        <f t="shared" si="2"/>
        <v>12</v>
      </c>
      <c r="B15" s="32" t="s">
        <v>32</v>
      </c>
      <c r="C15" s="24" t="s">
        <v>27</v>
      </c>
      <c r="D15" s="25">
        <v>200</v>
      </c>
      <c r="E15" s="26">
        <v>0</v>
      </c>
      <c r="F15" s="27">
        <f t="shared" si="0"/>
        <v>0</v>
      </c>
      <c r="G15" s="26">
        <v>0</v>
      </c>
      <c r="H15" s="27">
        <f t="shared" si="1"/>
        <v>0</v>
      </c>
      <c r="I15" s="28"/>
      <c r="J15" s="28"/>
    </row>
    <row r="16" spans="1:10" ht="8.1" customHeight="1">
      <c r="A16" s="22">
        <f t="shared" si="2"/>
        <v>13</v>
      </c>
      <c r="B16" s="32" t="s">
        <v>33</v>
      </c>
      <c r="C16" s="24" t="s">
        <v>27</v>
      </c>
      <c r="D16" s="25">
        <v>100</v>
      </c>
      <c r="E16" s="26">
        <v>0</v>
      </c>
      <c r="F16" s="27">
        <f t="shared" si="0"/>
        <v>0</v>
      </c>
      <c r="G16" s="26">
        <v>0</v>
      </c>
      <c r="H16" s="27">
        <f t="shared" si="1"/>
        <v>0</v>
      </c>
      <c r="I16" s="28"/>
      <c r="J16" s="28"/>
    </row>
    <row r="17" spans="1:10" ht="8.1" customHeight="1">
      <c r="A17" s="22">
        <f t="shared" si="2"/>
        <v>14</v>
      </c>
      <c r="B17" s="32" t="s">
        <v>34</v>
      </c>
      <c r="C17" s="24" t="s">
        <v>27</v>
      </c>
      <c r="D17" s="25">
        <v>80</v>
      </c>
      <c r="E17" s="26">
        <v>0</v>
      </c>
      <c r="F17" s="27">
        <f t="shared" si="0"/>
        <v>0</v>
      </c>
      <c r="G17" s="26">
        <v>0</v>
      </c>
      <c r="H17" s="27">
        <f t="shared" si="1"/>
        <v>0</v>
      </c>
      <c r="I17" s="28"/>
      <c r="J17" s="28"/>
    </row>
    <row r="18" spans="1:10" ht="8.1" customHeight="1">
      <c r="A18" s="22">
        <f t="shared" si="2"/>
        <v>15</v>
      </c>
      <c r="B18" s="32" t="s">
        <v>35</v>
      </c>
      <c r="C18" s="24" t="s">
        <v>27</v>
      </c>
      <c r="D18" s="25">
        <v>60</v>
      </c>
      <c r="E18" s="26">
        <v>0</v>
      </c>
      <c r="F18" s="27">
        <f t="shared" si="0"/>
        <v>0</v>
      </c>
      <c r="G18" s="26">
        <v>0</v>
      </c>
      <c r="H18" s="27">
        <f t="shared" si="1"/>
        <v>0</v>
      </c>
      <c r="I18" s="28"/>
      <c r="J18" s="28"/>
    </row>
    <row r="19" spans="1:10" ht="8.1" customHeight="1">
      <c r="A19" s="22">
        <f t="shared" si="2"/>
        <v>16</v>
      </c>
      <c r="B19" s="32" t="s">
        <v>36</v>
      </c>
      <c r="C19" s="24" t="s">
        <v>19</v>
      </c>
      <c r="D19" s="25">
        <v>1</v>
      </c>
      <c r="E19" s="26">
        <v>0</v>
      </c>
      <c r="F19" s="27">
        <f t="shared" si="0"/>
        <v>0</v>
      </c>
      <c r="G19" s="26">
        <v>0</v>
      </c>
      <c r="H19" s="27">
        <f t="shared" si="1"/>
        <v>0</v>
      </c>
      <c r="I19" s="28"/>
      <c r="J19" s="28"/>
    </row>
    <row r="20" spans="1:10" s="13" customFormat="1" ht="8.1" customHeight="1">
      <c r="A20" s="22">
        <f t="shared" si="2"/>
        <v>17</v>
      </c>
      <c r="B20" s="33" t="s">
        <v>37</v>
      </c>
      <c r="C20" s="34" t="s">
        <v>19</v>
      </c>
      <c r="D20" s="31">
        <v>5</v>
      </c>
      <c r="E20" s="26">
        <v>0</v>
      </c>
      <c r="F20" s="27">
        <f t="shared" si="0"/>
        <v>0</v>
      </c>
      <c r="G20" s="26">
        <v>0</v>
      </c>
      <c r="H20" s="27">
        <f t="shared" si="1"/>
        <v>0</v>
      </c>
      <c r="I20" s="35"/>
      <c r="J20" s="35"/>
    </row>
    <row r="21" spans="1:10" s="13" customFormat="1" ht="8.1" customHeight="1">
      <c r="A21" s="22">
        <f t="shared" si="2"/>
        <v>18</v>
      </c>
      <c r="B21" s="33" t="s">
        <v>38</v>
      </c>
      <c r="C21" s="34" t="s">
        <v>19</v>
      </c>
      <c r="D21" s="31">
        <v>1</v>
      </c>
      <c r="E21" s="26">
        <v>0</v>
      </c>
      <c r="F21" s="27">
        <f t="shared" si="0"/>
        <v>0</v>
      </c>
      <c r="G21" s="26">
        <v>0</v>
      </c>
      <c r="H21" s="27">
        <f t="shared" si="1"/>
        <v>0</v>
      </c>
      <c r="I21" s="36"/>
      <c r="J21" s="35"/>
    </row>
    <row r="22" spans="1:10" s="13" customFormat="1" ht="8.1" customHeight="1">
      <c r="A22" s="22">
        <f t="shared" si="2"/>
        <v>19</v>
      </c>
      <c r="B22" s="33" t="s">
        <v>39</v>
      </c>
      <c r="C22" s="34" t="s">
        <v>27</v>
      </c>
      <c r="D22" s="31">
        <v>150</v>
      </c>
      <c r="E22" s="26">
        <v>0</v>
      </c>
      <c r="F22" s="27">
        <f t="shared" si="0"/>
        <v>0</v>
      </c>
      <c r="G22" s="26">
        <v>0</v>
      </c>
      <c r="H22" s="27">
        <f t="shared" si="1"/>
        <v>0</v>
      </c>
      <c r="I22" s="35"/>
      <c r="J22" s="35"/>
    </row>
    <row r="23" spans="1:10" s="13" customFormat="1" ht="8.1" customHeight="1">
      <c r="A23" s="22">
        <f t="shared" si="2"/>
        <v>20</v>
      </c>
      <c r="B23" s="33" t="s">
        <v>40</v>
      </c>
      <c r="C23" s="34" t="s">
        <v>27</v>
      </c>
      <c r="D23" s="31">
        <v>200</v>
      </c>
      <c r="E23" s="26">
        <v>0</v>
      </c>
      <c r="F23" s="27">
        <f t="shared" si="0"/>
        <v>0</v>
      </c>
      <c r="G23" s="26">
        <v>0</v>
      </c>
      <c r="H23" s="27">
        <f t="shared" si="1"/>
        <v>0</v>
      </c>
      <c r="I23" s="35"/>
      <c r="J23" s="35"/>
    </row>
    <row r="24" spans="1:10" ht="8.1" customHeight="1">
      <c r="A24" s="22">
        <f t="shared" si="2"/>
        <v>21</v>
      </c>
      <c r="B24" s="32" t="s">
        <v>41</v>
      </c>
      <c r="C24" s="24" t="s">
        <v>27</v>
      </c>
      <c r="D24" s="25">
        <v>400</v>
      </c>
      <c r="E24" s="26">
        <v>0</v>
      </c>
      <c r="F24" s="27">
        <f t="shared" si="0"/>
        <v>0</v>
      </c>
      <c r="G24" s="26">
        <v>0</v>
      </c>
      <c r="H24" s="27">
        <f t="shared" si="1"/>
        <v>0</v>
      </c>
      <c r="I24" s="28"/>
      <c r="J24" s="28"/>
    </row>
    <row r="25" spans="1:10" ht="8.1" customHeight="1">
      <c r="A25" s="22">
        <f t="shared" si="2"/>
        <v>22</v>
      </c>
      <c r="B25" s="32" t="s">
        <v>42</v>
      </c>
      <c r="C25" s="24" t="s">
        <v>27</v>
      </c>
      <c r="D25" s="25">
        <v>1900</v>
      </c>
      <c r="E25" s="26">
        <v>0</v>
      </c>
      <c r="F25" s="27">
        <f t="shared" si="0"/>
        <v>0</v>
      </c>
      <c r="G25" s="26">
        <v>0</v>
      </c>
      <c r="H25" s="27">
        <f t="shared" si="1"/>
        <v>0</v>
      </c>
      <c r="I25" s="28"/>
      <c r="J25" s="28"/>
    </row>
    <row r="26" spans="1:10" ht="8.1" customHeight="1">
      <c r="A26" s="22">
        <f t="shared" si="2"/>
        <v>23</v>
      </c>
      <c r="B26" s="32" t="s">
        <v>43</v>
      </c>
      <c r="C26" s="24" t="s">
        <v>27</v>
      </c>
      <c r="D26" s="25">
        <v>600</v>
      </c>
      <c r="E26" s="26">
        <v>0</v>
      </c>
      <c r="F26" s="27">
        <f t="shared" si="0"/>
        <v>0</v>
      </c>
      <c r="G26" s="26">
        <v>0</v>
      </c>
      <c r="H26" s="27">
        <f t="shared" si="1"/>
        <v>0</v>
      </c>
      <c r="I26" s="28"/>
      <c r="J26" s="28"/>
    </row>
    <row r="27" spans="1:10" ht="8.1" customHeight="1">
      <c r="A27" s="22">
        <f t="shared" si="2"/>
        <v>24</v>
      </c>
      <c r="B27" s="32" t="s">
        <v>44</v>
      </c>
      <c r="C27" s="24" t="s">
        <v>27</v>
      </c>
      <c r="D27" s="25">
        <v>800</v>
      </c>
      <c r="E27" s="26">
        <v>0</v>
      </c>
      <c r="F27" s="27">
        <f t="shared" si="0"/>
        <v>0</v>
      </c>
      <c r="G27" s="26">
        <v>0</v>
      </c>
      <c r="H27" s="27">
        <f t="shared" si="1"/>
        <v>0</v>
      </c>
      <c r="I27" s="28"/>
      <c r="J27" s="28"/>
    </row>
    <row r="28" spans="1:10" ht="8.1" customHeight="1">
      <c r="A28" s="22">
        <f t="shared" si="2"/>
        <v>25</v>
      </c>
      <c r="B28" s="32" t="s">
        <v>45</v>
      </c>
      <c r="C28" s="24" t="s">
        <v>27</v>
      </c>
      <c r="D28" s="25">
        <v>150</v>
      </c>
      <c r="E28" s="26">
        <v>0</v>
      </c>
      <c r="F28" s="27">
        <f t="shared" si="0"/>
        <v>0</v>
      </c>
      <c r="G28" s="26">
        <v>0</v>
      </c>
      <c r="H28" s="27">
        <f t="shared" si="1"/>
        <v>0</v>
      </c>
      <c r="I28" s="28"/>
      <c r="J28" s="28"/>
    </row>
    <row r="29" spans="1:10" ht="8.1" customHeight="1">
      <c r="A29" s="22">
        <f t="shared" si="2"/>
        <v>26</v>
      </c>
      <c r="B29" s="32" t="s">
        <v>46</v>
      </c>
      <c r="C29" s="24" t="s">
        <v>19</v>
      </c>
      <c r="D29" s="25">
        <v>1</v>
      </c>
      <c r="E29" s="26">
        <v>0</v>
      </c>
      <c r="F29" s="27">
        <f t="shared" si="0"/>
        <v>0</v>
      </c>
      <c r="G29" s="26">
        <v>0</v>
      </c>
      <c r="H29" s="27">
        <f t="shared" si="1"/>
        <v>0</v>
      </c>
      <c r="I29" s="28"/>
      <c r="J29" s="28"/>
    </row>
    <row r="30" spans="1:10" ht="8.1" customHeight="1">
      <c r="A30" s="22">
        <f t="shared" si="2"/>
        <v>27</v>
      </c>
      <c r="B30" s="37" t="s">
        <v>47</v>
      </c>
      <c r="C30" s="38" t="s">
        <v>19</v>
      </c>
      <c r="D30" s="39">
        <v>5</v>
      </c>
      <c r="E30" s="26">
        <v>0</v>
      </c>
      <c r="F30" s="27">
        <f t="shared" si="0"/>
        <v>0</v>
      </c>
      <c r="G30" s="26">
        <v>0</v>
      </c>
      <c r="H30" s="27">
        <f t="shared" si="1"/>
        <v>0</v>
      </c>
      <c r="I30" s="28"/>
      <c r="J30" s="28"/>
    </row>
    <row r="31" spans="1:10" ht="8.1" customHeight="1">
      <c r="A31" s="22">
        <f t="shared" si="2"/>
        <v>28</v>
      </c>
      <c r="B31" s="37" t="s">
        <v>48</v>
      </c>
      <c r="C31" s="38" t="s">
        <v>19</v>
      </c>
      <c r="D31" s="39">
        <v>23</v>
      </c>
      <c r="E31" s="26">
        <v>0</v>
      </c>
      <c r="F31" s="27">
        <f t="shared" si="0"/>
        <v>0</v>
      </c>
      <c r="G31" s="26">
        <v>0</v>
      </c>
      <c r="H31" s="27">
        <f t="shared" si="1"/>
        <v>0</v>
      </c>
      <c r="I31" s="28"/>
      <c r="J31" s="28"/>
    </row>
    <row r="32" spans="1:10" ht="8.1" customHeight="1">
      <c r="A32" s="22">
        <f t="shared" si="2"/>
        <v>29</v>
      </c>
      <c r="B32" s="37" t="s">
        <v>49</v>
      </c>
      <c r="C32" s="38" t="s">
        <v>19</v>
      </c>
      <c r="D32" s="39">
        <v>4</v>
      </c>
      <c r="E32" s="26">
        <v>0</v>
      </c>
      <c r="F32" s="27">
        <f t="shared" si="0"/>
        <v>0</v>
      </c>
      <c r="G32" s="26">
        <v>0</v>
      </c>
      <c r="H32" s="27">
        <f t="shared" si="1"/>
        <v>0</v>
      </c>
      <c r="I32" s="28"/>
      <c r="J32" s="28"/>
    </row>
    <row r="33" spans="1:10" ht="8.1" customHeight="1">
      <c r="A33" s="22">
        <f t="shared" si="2"/>
        <v>30</v>
      </c>
      <c r="B33" s="37" t="s">
        <v>50</v>
      </c>
      <c r="C33" s="38" t="s">
        <v>19</v>
      </c>
      <c r="D33" s="39">
        <v>8</v>
      </c>
      <c r="E33" s="26">
        <v>0</v>
      </c>
      <c r="F33" s="27">
        <f t="shared" si="0"/>
        <v>0</v>
      </c>
      <c r="G33" s="26">
        <v>0</v>
      </c>
      <c r="H33" s="27">
        <f t="shared" si="1"/>
        <v>0</v>
      </c>
      <c r="I33" s="28"/>
      <c r="J33" s="28"/>
    </row>
    <row r="34" spans="1:10" ht="8.1" customHeight="1">
      <c r="A34" s="22">
        <f t="shared" si="2"/>
        <v>31</v>
      </c>
      <c r="B34" s="37" t="s">
        <v>51</v>
      </c>
      <c r="C34" s="38" t="s">
        <v>19</v>
      </c>
      <c r="D34" s="39">
        <v>14</v>
      </c>
      <c r="E34" s="26">
        <v>0</v>
      </c>
      <c r="F34" s="27">
        <f t="shared" si="0"/>
        <v>0</v>
      </c>
      <c r="G34" s="26">
        <v>0</v>
      </c>
      <c r="H34" s="27">
        <f t="shared" si="1"/>
        <v>0</v>
      </c>
      <c r="I34" s="28"/>
      <c r="J34" s="28"/>
    </row>
    <row r="35" spans="1:10" ht="8.1" customHeight="1">
      <c r="A35" s="22">
        <f t="shared" si="2"/>
        <v>32</v>
      </c>
      <c r="B35" s="37" t="s">
        <v>52</v>
      </c>
      <c r="C35" s="38" t="s">
        <v>19</v>
      </c>
      <c r="D35" s="39">
        <v>17</v>
      </c>
      <c r="E35" s="26">
        <v>0</v>
      </c>
      <c r="F35" s="27">
        <f t="shared" si="0"/>
        <v>0</v>
      </c>
      <c r="G35" s="26">
        <v>0</v>
      </c>
      <c r="H35" s="27">
        <f t="shared" si="1"/>
        <v>0</v>
      </c>
      <c r="I35" s="28"/>
      <c r="J35" s="28"/>
    </row>
    <row r="36" spans="1:10" ht="8.1" customHeight="1">
      <c r="A36" s="22">
        <f t="shared" si="2"/>
        <v>33</v>
      </c>
      <c r="B36" s="37" t="s">
        <v>53</v>
      </c>
      <c r="C36" s="38" t="s">
        <v>19</v>
      </c>
      <c r="D36" s="39">
        <v>33</v>
      </c>
      <c r="E36" s="26">
        <v>0</v>
      </c>
      <c r="F36" s="27">
        <f t="shared" si="0"/>
        <v>0</v>
      </c>
      <c r="G36" s="26">
        <v>0</v>
      </c>
      <c r="H36" s="27">
        <f t="shared" si="1"/>
        <v>0</v>
      </c>
      <c r="I36" s="28"/>
      <c r="J36" s="28"/>
    </row>
    <row r="37" spans="1:10" ht="8.1" customHeight="1">
      <c r="A37" s="22">
        <f t="shared" si="2"/>
        <v>34</v>
      </c>
      <c r="B37" s="37" t="s">
        <v>54</v>
      </c>
      <c r="C37" s="38" t="s">
        <v>19</v>
      </c>
      <c r="D37" s="39">
        <v>26</v>
      </c>
      <c r="E37" s="26">
        <v>0</v>
      </c>
      <c r="F37" s="27">
        <f t="shared" si="0"/>
        <v>0</v>
      </c>
      <c r="G37" s="26">
        <v>0</v>
      </c>
      <c r="H37" s="27">
        <f t="shared" si="1"/>
        <v>0</v>
      </c>
      <c r="I37" s="28"/>
      <c r="J37" s="28"/>
    </row>
    <row r="38" spans="1:10" ht="8.1" customHeight="1">
      <c r="A38" s="22">
        <f t="shared" si="2"/>
        <v>35</v>
      </c>
      <c r="B38" s="37" t="s">
        <v>55</v>
      </c>
      <c r="C38" s="38" t="s">
        <v>19</v>
      </c>
      <c r="D38" s="39">
        <v>5</v>
      </c>
      <c r="E38" s="26">
        <v>0</v>
      </c>
      <c r="F38" s="27">
        <f t="shared" si="0"/>
        <v>0</v>
      </c>
      <c r="G38" s="26">
        <v>0</v>
      </c>
      <c r="H38" s="27">
        <f t="shared" si="1"/>
        <v>0</v>
      </c>
      <c r="I38" s="28"/>
      <c r="J38" s="28"/>
    </row>
    <row r="39" spans="1:10" ht="8.1" customHeight="1">
      <c r="A39" s="22">
        <f t="shared" si="2"/>
        <v>36</v>
      </c>
      <c r="B39" s="37" t="s">
        <v>56</v>
      </c>
      <c r="C39" s="38" t="s">
        <v>19</v>
      </c>
      <c r="D39" s="39">
        <v>19</v>
      </c>
      <c r="E39" s="26">
        <v>0</v>
      </c>
      <c r="F39" s="27">
        <f t="shared" si="0"/>
        <v>0</v>
      </c>
      <c r="G39" s="26">
        <v>0</v>
      </c>
      <c r="H39" s="27">
        <f t="shared" si="1"/>
        <v>0</v>
      </c>
      <c r="I39" s="28"/>
      <c r="J39" s="28"/>
    </row>
    <row r="40" spans="1:10" ht="8.1" customHeight="1">
      <c r="A40" s="22">
        <f t="shared" si="2"/>
        <v>37</v>
      </c>
      <c r="B40" s="37" t="s">
        <v>57</v>
      </c>
      <c r="C40" s="38" t="s">
        <v>19</v>
      </c>
      <c r="D40" s="39">
        <v>1</v>
      </c>
      <c r="E40" s="26">
        <v>0</v>
      </c>
      <c r="F40" s="27">
        <f t="shared" si="0"/>
        <v>0</v>
      </c>
      <c r="G40" s="26">
        <v>0</v>
      </c>
      <c r="H40" s="27">
        <f t="shared" si="1"/>
        <v>0</v>
      </c>
      <c r="I40" s="28"/>
      <c r="J40" s="28"/>
    </row>
    <row r="41" spans="1:10" ht="8.1" customHeight="1">
      <c r="A41" s="22">
        <f t="shared" si="2"/>
        <v>38</v>
      </c>
      <c r="B41" s="37" t="s">
        <v>56</v>
      </c>
      <c r="C41" s="38" t="s">
        <v>19</v>
      </c>
      <c r="D41" s="39">
        <v>19</v>
      </c>
      <c r="E41" s="26">
        <v>0</v>
      </c>
      <c r="F41" s="27">
        <f t="shared" si="0"/>
        <v>0</v>
      </c>
      <c r="G41" s="26">
        <v>0</v>
      </c>
      <c r="H41" s="27">
        <f t="shared" si="1"/>
        <v>0</v>
      </c>
      <c r="I41" s="28"/>
      <c r="J41" s="28"/>
    </row>
    <row r="42" spans="1:10" ht="8.1" customHeight="1">
      <c r="A42" s="22">
        <f t="shared" si="2"/>
        <v>39</v>
      </c>
      <c r="B42" s="37" t="s">
        <v>58</v>
      </c>
      <c r="C42" s="38" t="s">
        <v>19</v>
      </c>
      <c r="D42" s="39">
        <v>2</v>
      </c>
      <c r="E42" s="26">
        <v>0</v>
      </c>
      <c r="F42" s="27">
        <f t="shared" si="0"/>
        <v>0</v>
      </c>
      <c r="G42" s="26">
        <v>0</v>
      </c>
      <c r="H42" s="27">
        <f t="shared" si="1"/>
        <v>0</v>
      </c>
      <c r="I42" s="28"/>
      <c r="J42" s="28"/>
    </row>
    <row r="43" spans="1:10" ht="8.1" customHeight="1">
      <c r="A43" s="22">
        <f t="shared" si="2"/>
        <v>40</v>
      </c>
      <c r="B43" s="37" t="s">
        <v>59</v>
      </c>
      <c r="C43" s="38" t="s">
        <v>19</v>
      </c>
      <c r="D43" s="39">
        <v>1</v>
      </c>
      <c r="E43" s="26">
        <v>0</v>
      </c>
      <c r="F43" s="27">
        <f t="shared" si="0"/>
        <v>0</v>
      </c>
      <c r="G43" s="26">
        <v>0</v>
      </c>
      <c r="H43" s="27">
        <f t="shared" si="1"/>
        <v>0</v>
      </c>
      <c r="I43" s="28"/>
      <c r="J43" s="28"/>
    </row>
    <row r="44" spans="1:10" ht="8.1" customHeight="1">
      <c r="A44" s="22">
        <f t="shared" si="2"/>
        <v>41</v>
      </c>
      <c r="B44" s="37" t="s">
        <v>60</v>
      </c>
      <c r="C44" s="38" t="s">
        <v>61</v>
      </c>
      <c r="D44" s="39">
        <v>1</v>
      </c>
      <c r="E44" s="26">
        <v>0</v>
      </c>
      <c r="F44" s="27">
        <f t="shared" si="0"/>
        <v>0</v>
      </c>
      <c r="G44" s="26">
        <v>0</v>
      </c>
      <c r="H44" s="27">
        <f t="shared" si="1"/>
        <v>0</v>
      </c>
      <c r="I44" s="28"/>
      <c r="J44" s="28"/>
    </row>
    <row r="45" spans="1:10" ht="8.1" customHeight="1">
      <c r="A45" s="22">
        <f>(SUM(A44,1))</f>
        <v>42</v>
      </c>
      <c r="B45" s="40" t="s">
        <v>62</v>
      </c>
      <c r="C45" s="41" t="s">
        <v>63</v>
      </c>
      <c r="D45" s="42">
        <v>90</v>
      </c>
      <c r="E45" s="26">
        <v>0</v>
      </c>
      <c r="F45" s="27">
        <f t="shared" si="0"/>
        <v>0</v>
      </c>
      <c r="G45" s="26">
        <v>0</v>
      </c>
      <c r="H45" s="27">
        <f t="shared" si="1"/>
        <v>0</v>
      </c>
      <c r="I45" s="28"/>
      <c r="J45" s="28"/>
    </row>
    <row r="46" spans="1:10" ht="8.1" customHeight="1">
      <c r="A46" s="43">
        <f t="shared" ref="A46:A49" si="3">(SUM(A45,1))</f>
        <v>43</v>
      </c>
      <c r="B46" s="44"/>
      <c r="C46" s="45"/>
      <c r="D46" s="45"/>
      <c r="E46" s="45"/>
      <c r="F46" s="46">
        <f>SUM(F3:F45)</f>
        <v>0</v>
      </c>
      <c r="G46" s="44"/>
      <c r="H46" s="46">
        <f>SUM(H3:H45)</f>
        <v>0</v>
      </c>
      <c r="I46" s="47"/>
      <c r="J46" s="47"/>
    </row>
    <row r="47" spans="1:10" ht="8.1" customHeight="1">
      <c r="A47" s="48">
        <f t="shared" si="3"/>
        <v>44</v>
      </c>
      <c r="B47" s="49" t="s">
        <v>64</v>
      </c>
      <c r="C47" s="50"/>
      <c r="D47" s="51">
        <v>3</v>
      </c>
      <c r="E47" s="50" t="s">
        <v>65</v>
      </c>
      <c r="F47" s="52">
        <f>ROUND(F46*D47*0.01,1)</f>
        <v>0</v>
      </c>
      <c r="G47" s="53"/>
      <c r="H47" s="54"/>
      <c r="I47" s="47"/>
      <c r="J47" s="47"/>
    </row>
    <row r="48" spans="1:10" ht="8.1" customHeight="1">
      <c r="A48" s="48">
        <f t="shared" si="3"/>
        <v>45</v>
      </c>
      <c r="B48" s="49" t="s">
        <v>66</v>
      </c>
      <c r="C48" s="50"/>
      <c r="D48" s="51">
        <v>6</v>
      </c>
      <c r="E48" s="50" t="s">
        <v>65</v>
      </c>
      <c r="F48" s="55"/>
      <c r="G48" s="53"/>
      <c r="H48" s="52">
        <f>ROUND(H46*D48*0.01,1)</f>
        <v>0</v>
      </c>
      <c r="I48" s="47"/>
      <c r="J48" s="47"/>
    </row>
    <row r="49" spans="1:10" ht="8.1" customHeight="1">
      <c r="A49" s="56">
        <f t="shared" si="3"/>
        <v>46</v>
      </c>
      <c r="B49" s="57" t="s">
        <v>67</v>
      </c>
      <c r="C49" s="58"/>
      <c r="D49" s="58"/>
      <c r="E49" s="58"/>
      <c r="F49" s="59">
        <f>SUM(F46:F48)</f>
        <v>0</v>
      </c>
      <c r="G49" s="60"/>
      <c r="H49" s="59">
        <f>SUM(H46:H48)</f>
        <v>0</v>
      </c>
      <c r="I49" s="47"/>
      <c r="J49" s="47"/>
    </row>
    <row r="50" spans="1:10" ht="8.1" customHeight="1">
      <c r="A50" s="61"/>
      <c r="B50" s="62"/>
      <c r="C50" s="50"/>
      <c r="D50" s="50"/>
      <c r="E50" s="50"/>
      <c r="F50" s="63"/>
      <c r="G50" s="50"/>
      <c r="H50" s="63"/>
      <c r="I50" s="47"/>
      <c r="J50" s="47"/>
    </row>
    <row r="51" spans="1:10" ht="8.1" customHeight="1">
      <c r="A51" s="61"/>
      <c r="B51" s="62"/>
      <c r="C51" s="50"/>
      <c r="D51" s="50"/>
      <c r="E51" s="50"/>
      <c r="F51" s="63"/>
      <c r="G51" s="50"/>
      <c r="H51" s="63"/>
      <c r="I51" s="47"/>
      <c r="J51" s="47"/>
    </row>
    <row r="52" spans="1:10" ht="8.1" customHeight="1"/>
    <row r="53" spans="1:10" ht="9.9499999999999993" customHeight="1">
      <c r="A53" s="13"/>
      <c r="B53" s="14" t="s">
        <v>68</v>
      </c>
      <c r="C53" s="15"/>
      <c r="D53" s="15"/>
      <c r="E53" s="16" t="s">
        <v>10</v>
      </c>
      <c r="F53" s="16"/>
      <c r="G53" s="16" t="s">
        <v>11</v>
      </c>
      <c r="H53" s="16"/>
    </row>
    <row r="54" spans="1:10" ht="8.1" customHeight="1">
      <c r="A54" s="18" t="s">
        <v>12</v>
      </c>
      <c r="B54" s="19" t="s">
        <v>13</v>
      </c>
      <c r="C54" s="20" t="s">
        <v>14</v>
      </c>
      <c r="D54" s="21" t="s">
        <v>15</v>
      </c>
      <c r="E54" s="20" t="s">
        <v>16</v>
      </c>
      <c r="F54" s="21" t="s">
        <v>17</v>
      </c>
      <c r="G54" s="20" t="s">
        <v>16</v>
      </c>
      <c r="H54" s="21" t="s">
        <v>17</v>
      </c>
      <c r="I54" s="17"/>
    </row>
    <row r="55" spans="1:10" ht="8.1" customHeight="1">
      <c r="A55" s="22">
        <f>(SUM(A49,1))</f>
        <v>47</v>
      </c>
      <c r="B55" s="23" t="s">
        <v>69</v>
      </c>
      <c r="C55" s="24" t="s">
        <v>19</v>
      </c>
      <c r="D55" s="25">
        <v>5</v>
      </c>
      <c r="E55" s="26">
        <v>0</v>
      </c>
      <c r="F55" s="27">
        <f t="shared" ref="F55:F62" si="4">PRODUCT(D55,E55)</f>
        <v>0</v>
      </c>
      <c r="G55" s="26">
        <v>0</v>
      </c>
      <c r="H55" s="27">
        <f t="shared" ref="H55:H62" si="5">PRODUCT(D55,G55)</f>
        <v>0</v>
      </c>
      <c r="I55" s="28"/>
      <c r="J55" s="28"/>
    </row>
    <row r="56" spans="1:10" ht="8.1" customHeight="1">
      <c r="A56" s="22">
        <f t="shared" ref="A56:A66" si="6">(SUM(A55,1))</f>
        <v>48</v>
      </c>
      <c r="B56" s="23" t="s">
        <v>70</v>
      </c>
      <c r="C56" s="24" t="s">
        <v>19</v>
      </c>
      <c r="D56" s="25">
        <v>2</v>
      </c>
      <c r="E56" s="26">
        <v>0</v>
      </c>
      <c r="F56" s="27">
        <f t="shared" si="4"/>
        <v>0</v>
      </c>
      <c r="G56" s="26">
        <v>0</v>
      </c>
      <c r="H56" s="27">
        <f t="shared" si="5"/>
        <v>0</v>
      </c>
      <c r="I56" s="28"/>
      <c r="J56" s="28"/>
    </row>
    <row r="57" spans="1:10" ht="8.1" customHeight="1">
      <c r="A57" s="22">
        <f t="shared" si="6"/>
        <v>49</v>
      </c>
      <c r="B57" s="23" t="s">
        <v>71</v>
      </c>
      <c r="C57" s="24" t="s">
        <v>19</v>
      </c>
      <c r="D57" s="25">
        <v>5</v>
      </c>
      <c r="E57" s="26">
        <v>0</v>
      </c>
      <c r="F57" s="27">
        <f t="shared" si="4"/>
        <v>0</v>
      </c>
      <c r="G57" s="26">
        <v>0</v>
      </c>
      <c r="H57" s="27">
        <f t="shared" si="5"/>
        <v>0</v>
      </c>
      <c r="I57" s="28"/>
      <c r="J57" s="28"/>
    </row>
    <row r="58" spans="1:10" ht="8.1" customHeight="1">
      <c r="A58" s="22">
        <f t="shared" si="6"/>
        <v>50</v>
      </c>
      <c r="B58" s="23" t="s">
        <v>72</v>
      </c>
      <c r="C58" s="24" t="s">
        <v>19</v>
      </c>
      <c r="D58" s="25">
        <v>2</v>
      </c>
      <c r="E58" s="26">
        <v>0</v>
      </c>
      <c r="F58" s="27">
        <f t="shared" si="4"/>
        <v>0</v>
      </c>
      <c r="G58" s="26">
        <v>0</v>
      </c>
      <c r="H58" s="27">
        <f t="shared" si="5"/>
        <v>0</v>
      </c>
      <c r="I58" s="28"/>
      <c r="J58" s="28"/>
    </row>
    <row r="59" spans="1:10" ht="8.1" customHeight="1">
      <c r="A59" s="22">
        <f t="shared" si="6"/>
        <v>51</v>
      </c>
      <c r="B59" s="23" t="s">
        <v>73</v>
      </c>
      <c r="C59" s="24" t="s">
        <v>19</v>
      </c>
      <c r="D59" s="25">
        <v>1</v>
      </c>
      <c r="E59" s="26">
        <v>0</v>
      </c>
      <c r="F59" s="27">
        <f t="shared" si="4"/>
        <v>0</v>
      </c>
      <c r="G59" s="26">
        <v>0</v>
      </c>
      <c r="H59" s="27">
        <f t="shared" si="5"/>
        <v>0</v>
      </c>
      <c r="I59" s="28"/>
      <c r="J59" s="28"/>
    </row>
    <row r="60" spans="1:10" ht="8.1" customHeight="1">
      <c r="A60" s="22">
        <f t="shared" si="6"/>
        <v>52</v>
      </c>
      <c r="B60" s="23" t="s">
        <v>74</v>
      </c>
      <c r="C60" s="24" t="s">
        <v>19</v>
      </c>
      <c r="D60" s="25">
        <v>1</v>
      </c>
      <c r="E60" s="26">
        <v>0</v>
      </c>
      <c r="F60" s="27">
        <f t="shared" si="4"/>
        <v>0</v>
      </c>
      <c r="G60" s="26">
        <v>0</v>
      </c>
      <c r="H60" s="27">
        <f t="shared" si="5"/>
        <v>0</v>
      </c>
      <c r="I60" s="28"/>
      <c r="J60" s="28"/>
    </row>
    <row r="61" spans="1:10" ht="8.1" customHeight="1">
      <c r="A61" s="22">
        <f t="shared" si="6"/>
        <v>53</v>
      </c>
      <c r="B61" s="64" t="s">
        <v>75</v>
      </c>
      <c r="C61" s="65" t="s">
        <v>19</v>
      </c>
      <c r="D61" s="66">
        <v>3</v>
      </c>
      <c r="E61" s="26">
        <v>0</v>
      </c>
      <c r="F61" s="27">
        <f t="shared" si="4"/>
        <v>0</v>
      </c>
      <c r="G61" s="26">
        <v>0</v>
      </c>
      <c r="H61" s="27">
        <f t="shared" si="5"/>
        <v>0</v>
      </c>
      <c r="I61" s="28"/>
      <c r="J61" s="28"/>
    </row>
    <row r="62" spans="1:10" ht="44.25" customHeight="1">
      <c r="A62" s="22">
        <f t="shared" si="6"/>
        <v>54</v>
      </c>
      <c r="B62" s="67" t="s">
        <v>76</v>
      </c>
      <c r="C62" s="65" t="s">
        <v>61</v>
      </c>
      <c r="D62" s="66">
        <v>1</v>
      </c>
      <c r="E62" s="26">
        <v>0</v>
      </c>
      <c r="F62" s="27">
        <f t="shared" si="4"/>
        <v>0</v>
      </c>
      <c r="G62" s="26">
        <v>0</v>
      </c>
      <c r="H62" s="27">
        <f t="shared" si="5"/>
        <v>0</v>
      </c>
      <c r="I62" s="28"/>
      <c r="J62" s="28"/>
    </row>
    <row r="63" spans="1:10" ht="8.1" customHeight="1">
      <c r="A63" s="43">
        <f t="shared" si="6"/>
        <v>55</v>
      </c>
      <c r="B63" s="44"/>
      <c r="C63" s="45"/>
      <c r="D63" s="45"/>
      <c r="E63" s="45"/>
      <c r="F63" s="46">
        <f>SUM(F55:F62)</f>
        <v>0</v>
      </c>
      <c r="G63" s="44"/>
      <c r="H63" s="46">
        <f>SUM(H55:H62)</f>
        <v>0</v>
      </c>
      <c r="I63" s="47"/>
      <c r="J63" s="47"/>
    </row>
    <row r="64" spans="1:10" ht="8.1" customHeight="1">
      <c r="A64" s="48">
        <f t="shared" si="6"/>
        <v>56</v>
      </c>
      <c r="B64" s="49" t="s">
        <v>64</v>
      </c>
      <c r="C64" s="50"/>
      <c r="D64" s="51">
        <v>2</v>
      </c>
      <c r="E64" s="50" t="s">
        <v>65</v>
      </c>
      <c r="F64" s="52">
        <f>ROUND(F63*D64*0.01,1)</f>
        <v>0</v>
      </c>
      <c r="G64" s="53"/>
      <c r="H64" s="54"/>
      <c r="I64" s="47"/>
      <c r="J64" s="47"/>
    </row>
    <row r="65" spans="1:10" ht="8.1" customHeight="1">
      <c r="A65" s="48">
        <f t="shared" si="6"/>
        <v>57</v>
      </c>
      <c r="B65" s="49" t="s">
        <v>66</v>
      </c>
      <c r="C65" s="50"/>
      <c r="D65" s="51">
        <v>0</v>
      </c>
      <c r="E65" s="50" t="s">
        <v>65</v>
      </c>
      <c r="F65" s="55"/>
      <c r="G65" s="53"/>
      <c r="H65" s="52">
        <f>ROUND(H63*D65*0.01,1)</f>
        <v>0</v>
      </c>
      <c r="I65" s="47"/>
      <c r="J65" s="47"/>
    </row>
    <row r="66" spans="1:10" ht="8.1" customHeight="1">
      <c r="A66" s="56">
        <f t="shared" si="6"/>
        <v>58</v>
      </c>
      <c r="B66" s="57" t="s">
        <v>67</v>
      </c>
      <c r="C66" s="58"/>
      <c r="D66" s="58"/>
      <c r="E66" s="58"/>
      <c r="F66" s="59">
        <f>SUM(F63:F65)</f>
        <v>0</v>
      </c>
      <c r="G66" s="60"/>
      <c r="H66" s="59">
        <f>SUM(H63:H65)</f>
        <v>0</v>
      </c>
      <c r="I66" s="47"/>
      <c r="J66" s="47"/>
    </row>
    <row r="67" spans="1:10" ht="8.1" customHeight="1">
      <c r="A67" s="61"/>
      <c r="B67" s="62"/>
      <c r="C67" s="50"/>
      <c r="D67" s="50"/>
      <c r="E67" s="50"/>
      <c r="F67" s="63"/>
      <c r="G67" s="50"/>
      <c r="H67" s="63"/>
      <c r="I67" s="47"/>
      <c r="J67" s="47"/>
    </row>
    <row r="68" spans="1:10" ht="8.1" customHeight="1">
      <c r="A68" s="61"/>
      <c r="B68" s="62"/>
      <c r="C68" s="50"/>
      <c r="D68" s="50"/>
      <c r="E68" s="50"/>
      <c r="F68" s="63"/>
      <c r="G68" s="50"/>
      <c r="H68" s="63"/>
      <c r="I68" s="47"/>
      <c r="J68" s="47"/>
    </row>
    <row r="69" spans="1:10" ht="8.1" customHeight="1"/>
    <row r="70" spans="1:10" ht="9.9499999999999993" customHeight="1">
      <c r="A70" s="13"/>
      <c r="B70" s="14" t="s">
        <v>77</v>
      </c>
      <c r="C70" s="15"/>
      <c r="D70" s="15"/>
      <c r="E70" s="16" t="s">
        <v>10</v>
      </c>
      <c r="F70" s="16"/>
      <c r="G70" s="16" t="s">
        <v>11</v>
      </c>
      <c r="H70" s="16"/>
    </row>
    <row r="71" spans="1:10" ht="8.1" customHeight="1">
      <c r="A71" s="18" t="s">
        <v>12</v>
      </c>
      <c r="B71" s="19" t="s">
        <v>13</v>
      </c>
      <c r="C71" s="20" t="s">
        <v>14</v>
      </c>
      <c r="D71" s="21" t="s">
        <v>15</v>
      </c>
      <c r="E71" s="20" t="s">
        <v>16</v>
      </c>
      <c r="F71" s="21" t="s">
        <v>17</v>
      </c>
      <c r="G71" s="20" t="s">
        <v>16</v>
      </c>
      <c r="H71" s="21" t="s">
        <v>17</v>
      </c>
      <c r="I71" s="17"/>
    </row>
    <row r="72" spans="1:10" ht="56.25" customHeight="1">
      <c r="A72" s="22">
        <f>(SUM(A66,1))</f>
        <v>59</v>
      </c>
      <c r="B72" s="68" t="s">
        <v>78</v>
      </c>
      <c r="C72" s="65" t="s">
        <v>61</v>
      </c>
      <c r="D72" s="66">
        <v>1</v>
      </c>
      <c r="E72" s="26">
        <v>0</v>
      </c>
      <c r="F72" s="27">
        <f t="shared" ref="F72:F73" si="7">PRODUCT(D72,E72)</f>
        <v>0</v>
      </c>
      <c r="G72" s="26">
        <v>0</v>
      </c>
      <c r="H72" s="27">
        <f t="shared" ref="H72:H73" si="8">PRODUCT(D72,G72)</f>
        <v>0</v>
      </c>
      <c r="I72" s="28"/>
      <c r="J72" s="28"/>
    </row>
    <row r="73" spans="1:10" ht="54.75" customHeight="1">
      <c r="A73" s="22">
        <f>(SUM(A72,1))</f>
        <v>60</v>
      </c>
      <c r="B73" s="68" t="s">
        <v>79</v>
      </c>
      <c r="C73" s="65" t="s">
        <v>61</v>
      </c>
      <c r="D73" s="66">
        <v>1</v>
      </c>
      <c r="E73" s="26">
        <v>0</v>
      </c>
      <c r="F73" s="27">
        <f t="shared" si="7"/>
        <v>0</v>
      </c>
      <c r="G73" s="26">
        <v>0</v>
      </c>
      <c r="H73" s="27">
        <f t="shared" si="8"/>
        <v>0</v>
      </c>
      <c r="I73" s="28"/>
      <c r="J73" s="28"/>
    </row>
    <row r="74" spans="1:10" ht="8.1" customHeight="1">
      <c r="A74" s="43">
        <f t="shared" ref="A74:A77" si="9">(SUM(A73,1))</f>
        <v>61</v>
      </c>
      <c r="B74" s="44"/>
      <c r="C74" s="45"/>
      <c r="D74" s="45"/>
      <c r="E74" s="45"/>
      <c r="F74" s="46">
        <f>SUM(F72:F73)</f>
        <v>0</v>
      </c>
      <c r="G74" s="44"/>
      <c r="H74" s="46">
        <f>SUM(H72:H73)</f>
        <v>0</v>
      </c>
      <c r="I74" s="47"/>
      <c r="J74" s="47"/>
    </row>
    <row r="75" spans="1:10" ht="8.1" customHeight="1">
      <c r="A75" s="48">
        <f t="shared" si="9"/>
        <v>62</v>
      </c>
      <c r="B75" s="49" t="s">
        <v>64</v>
      </c>
      <c r="C75" s="50"/>
      <c r="D75" s="51">
        <v>3</v>
      </c>
      <c r="E75" s="50" t="s">
        <v>65</v>
      </c>
      <c r="F75" s="52">
        <f>ROUND(F74*D75*0.01,1)</f>
        <v>0</v>
      </c>
      <c r="G75" s="53"/>
      <c r="H75" s="54"/>
      <c r="I75" s="47"/>
      <c r="J75" s="47"/>
    </row>
    <row r="76" spans="1:10" ht="8.1" customHeight="1">
      <c r="A76" s="48">
        <f t="shared" si="9"/>
        <v>63</v>
      </c>
      <c r="B76" s="49" t="s">
        <v>66</v>
      </c>
      <c r="C76" s="50"/>
      <c r="D76" s="51">
        <v>0</v>
      </c>
      <c r="E76" s="50" t="s">
        <v>65</v>
      </c>
      <c r="F76" s="55"/>
      <c r="G76" s="53"/>
      <c r="H76" s="52">
        <f>ROUND(H74*D76*0.01,1)</f>
        <v>0</v>
      </c>
      <c r="I76" s="47"/>
      <c r="J76" s="47"/>
    </row>
    <row r="77" spans="1:10" ht="8.1" customHeight="1">
      <c r="A77" s="56">
        <f t="shared" si="9"/>
        <v>64</v>
      </c>
      <c r="B77" s="57" t="s">
        <v>67</v>
      </c>
      <c r="C77" s="58"/>
      <c r="D77" s="58"/>
      <c r="E77" s="58"/>
      <c r="F77" s="59">
        <f>SUM(F74:F76)</f>
        <v>0</v>
      </c>
      <c r="G77" s="60"/>
      <c r="H77" s="59">
        <f>SUM(H74:H76)</f>
        <v>0</v>
      </c>
      <c r="I77" s="47"/>
      <c r="J77" s="47"/>
    </row>
    <row r="78" spans="1:10" ht="8.1" customHeight="1">
      <c r="A78" s="61"/>
      <c r="B78" s="62"/>
      <c r="C78" s="50"/>
      <c r="D78" s="50"/>
      <c r="E78" s="50"/>
      <c r="F78" s="63"/>
      <c r="G78" s="50"/>
      <c r="H78" s="63"/>
      <c r="I78" s="47"/>
      <c r="J78" s="47"/>
    </row>
    <row r="79" spans="1:10" ht="8.1" customHeight="1">
      <c r="A79" s="61"/>
      <c r="B79" s="62"/>
      <c r="C79" s="50"/>
      <c r="D79" s="50"/>
      <c r="E79" s="50"/>
      <c r="F79" s="63"/>
      <c r="G79" s="50"/>
      <c r="H79" s="63"/>
      <c r="I79" s="47"/>
      <c r="J79" s="47"/>
    </row>
    <row r="80" spans="1:10" ht="8.1" customHeight="1"/>
    <row r="81" spans="1:10" ht="9.9499999999999993" customHeight="1">
      <c r="A81" s="13"/>
      <c r="B81" s="14" t="s">
        <v>80</v>
      </c>
      <c r="C81" s="15"/>
      <c r="D81" s="15"/>
      <c r="E81" s="16" t="s">
        <v>10</v>
      </c>
      <c r="F81" s="16"/>
      <c r="G81" s="16" t="s">
        <v>11</v>
      </c>
      <c r="H81" s="16"/>
    </row>
    <row r="82" spans="1:10" ht="8.1" customHeight="1">
      <c r="A82" s="18" t="s">
        <v>12</v>
      </c>
      <c r="B82" s="19" t="s">
        <v>13</v>
      </c>
      <c r="C82" s="20" t="s">
        <v>14</v>
      </c>
      <c r="D82" s="21" t="s">
        <v>15</v>
      </c>
      <c r="E82" s="20" t="s">
        <v>16</v>
      </c>
      <c r="F82" s="21" t="s">
        <v>17</v>
      </c>
      <c r="G82" s="20" t="s">
        <v>16</v>
      </c>
      <c r="H82" s="21" t="s">
        <v>17</v>
      </c>
      <c r="I82" s="17"/>
      <c r="J82" s="17"/>
    </row>
    <row r="83" spans="1:10" s="13" customFormat="1" ht="8.1" customHeight="1">
      <c r="A83" s="22">
        <f>(SUM(A77,1))</f>
        <v>65</v>
      </c>
      <c r="B83" s="69" t="s">
        <v>81</v>
      </c>
      <c r="C83" s="70" t="s">
        <v>82</v>
      </c>
      <c r="D83" s="31">
        <v>1</v>
      </c>
      <c r="E83" s="26">
        <v>0</v>
      </c>
      <c r="F83" s="27">
        <f t="shared" ref="F83:F90" si="10">PRODUCT(D83,E83)</f>
        <v>0</v>
      </c>
      <c r="G83" s="26">
        <v>0</v>
      </c>
      <c r="H83" s="27">
        <f t="shared" ref="H83:H90" si="11">PRODUCT(D83,G83)</f>
        <v>0</v>
      </c>
      <c r="I83" s="36"/>
      <c r="J83" s="35"/>
    </row>
    <row r="84" spans="1:10" ht="8.1" customHeight="1">
      <c r="A84" s="22">
        <f t="shared" ref="A84:A94" si="12">(SUM(A83,1))</f>
        <v>66</v>
      </c>
      <c r="B84" s="64" t="s">
        <v>83</v>
      </c>
      <c r="C84" s="65" t="s">
        <v>84</v>
      </c>
      <c r="D84" s="66">
        <v>148</v>
      </c>
      <c r="E84" s="26">
        <v>0</v>
      </c>
      <c r="F84" s="27">
        <f t="shared" si="10"/>
        <v>0</v>
      </c>
      <c r="G84" s="26">
        <v>0</v>
      </c>
      <c r="H84" s="27">
        <f t="shared" si="11"/>
        <v>0</v>
      </c>
      <c r="I84" s="29"/>
      <c r="J84" s="28"/>
    </row>
    <row r="85" spans="1:10" ht="8.1" customHeight="1">
      <c r="A85" s="22">
        <f t="shared" si="12"/>
        <v>67</v>
      </c>
      <c r="B85" s="64" t="s">
        <v>85</v>
      </c>
      <c r="C85" s="65" t="s">
        <v>19</v>
      </c>
      <c r="D85" s="66">
        <v>15</v>
      </c>
      <c r="E85" s="26">
        <v>0</v>
      </c>
      <c r="F85" s="27">
        <f t="shared" si="10"/>
        <v>0</v>
      </c>
      <c r="G85" s="26">
        <v>0</v>
      </c>
      <c r="H85" s="27">
        <f t="shared" si="11"/>
        <v>0</v>
      </c>
      <c r="I85" s="29"/>
      <c r="J85" s="28"/>
    </row>
    <row r="86" spans="1:10" ht="8.1" customHeight="1">
      <c r="A86" s="22">
        <f t="shared" si="12"/>
        <v>68</v>
      </c>
      <c r="B86" s="64" t="s">
        <v>86</v>
      </c>
      <c r="C86" s="65" t="s">
        <v>82</v>
      </c>
      <c r="D86" s="66">
        <v>1</v>
      </c>
      <c r="E86" s="26">
        <v>0</v>
      </c>
      <c r="F86" s="27">
        <f t="shared" si="10"/>
        <v>0</v>
      </c>
      <c r="G86" s="26">
        <v>0</v>
      </c>
      <c r="H86" s="27">
        <f t="shared" si="11"/>
        <v>0</v>
      </c>
      <c r="I86" s="29"/>
      <c r="J86" s="28"/>
    </row>
    <row r="87" spans="1:10" ht="8.1" customHeight="1">
      <c r="A87" s="22">
        <f t="shared" si="12"/>
        <v>69</v>
      </c>
      <c r="B87" s="64" t="s">
        <v>87</v>
      </c>
      <c r="C87" s="65" t="s">
        <v>84</v>
      </c>
      <c r="D87" s="66">
        <v>240</v>
      </c>
      <c r="E87" s="26">
        <v>0</v>
      </c>
      <c r="F87" s="27">
        <f t="shared" si="10"/>
        <v>0</v>
      </c>
      <c r="G87" s="26">
        <v>0</v>
      </c>
      <c r="H87" s="27">
        <f t="shared" si="11"/>
        <v>0</v>
      </c>
      <c r="I87" s="29"/>
      <c r="J87" s="28"/>
    </row>
    <row r="88" spans="1:10" ht="8.1" customHeight="1">
      <c r="A88" s="22">
        <f t="shared" si="12"/>
        <v>70</v>
      </c>
      <c r="B88" s="32" t="s">
        <v>88</v>
      </c>
      <c r="C88" s="24" t="s">
        <v>82</v>
      </c>
      <c r="D88" s="25">
        <v>1</v>
      </c>
      <c r="E88" s="26">
        <v>0</v>
      </c>
      <c r="F88" s="27">
        <f t="shared" si="10"/>
        <v>0</v>
      </c>
      <c r="G88" s="26">
        <v>0</v>
      </c>
      <c r="H88" s="27">
        <f t="shared" si="11"/>
        <v>0</v>
      </c>
      <c r="I88" s="29"/>
      <c r="J88" s="28"/>
    </row>
    <row r="89" spans="1:10" ht="8.1" customHeight="1">
      <c r="A89" s="22">
        <f t="shared" si="12"/>
        <v>71</v>
      </c>
      <c r="B89" s="32" t="s">
        <v>89</v>
      </c>
      <c r="C89" s="24" t="s">
        <v>82</v>
      </c>
      <c r="D89" s="25">
        <v>1</v>
      </c>
      <c r="E89" s="26">
        <v>0</v>
      </c>
      <c r="F89" s="27">
        <f t="shared" si="10"/>
        <v>0</v>
      </c>
      <c r="G89" s="26">
        <v>0</v>
      </c>
      <c r="H89" s="27">
        <f t="shared" si="11"/>
        <v>0</v>
      </c>
      <c r="I89" s="29"/>
      <c r="J89" s="28"/>
    </row>
    <row r="90" spans="1:10" ht="8.1" customHeight="1">
      <c r="A90" s="22">
        <f t="shared" si="12"/>
        <v>72</v>
      </c>
      <c r="B90" s="71" t="s">
        <v>90</v>
      </c>
      <c r="C90" s="65" t="s">
        <v>82</v>
      </c>
      <c r="D90" s="66">
        <v>1</v>
      </c>
      <c r="E90" s="26">
        <v>0</v>
      </c>
      <c r="F90" s="27">
        <f t="shared" si="10"/>
        <v>0</v>
      </c>
      <c r="G90" s="26">
        <v>0</v>
      </c>
      <c r="H90" s="27">
        <f t="shared" si="11"/>
        <v>0</v>
      </c>
      <c r="I90" s="29"/>
      <c r="J90" s="28"/>
    </row>
    <row r="91" spans="1:10" ht="8.1" customHeight="1">
      <c r="A91" s="43">
        <f t="shared" si="12"/>
        <v>73</v>
      </c>
      <c r="B91" s="44"/>
      <c r="C91" s="45"/>
      <c r="D91" s="45"/>
      <c r="E91" s="45"/>
      <c r="F91" s="46">
        <f>SUM(F83:F90)</f>
        <v>0</v>
      </c>
      <c r="G91" s="44"/>
      <c r="H91" s="46">
        <f>SUM(H83:H90)</f>
        <v>0</v>
      </c>
      <c r="I91" s="47"/>
      <c r="J91" s="47"/>
    </row>
    <row r="92" spans="1:10" ht="8.1" customHeight="1">
      <c r="A92" s="48">
        <f t="shared" si="12"/>
        <v>74</v>
      </c>
      <c r="B92" s="49" t="s">
        <v>64</v>
      </c>
      <c r="C92" s="50"/>
      <c r="D92" s="51">
        <v>0</v>
      </c>
      <c r="E92" s="50" t="s">
        <v>65</v>
      </c>
      <c r="F92" s="52">
        <f>ROUND(F91*D92*0.01,1)</f>
        <v>0</v>
      </c>
      <c r="G92" s="53"/>
      <c r="H92" s="54"/>
      <c r="I92" s="47"/>
      <c r="J92" s="47"/>
    </row>
    <row r="93" spans="1:10" ht="8.1" customHeight="1">
      <c r="A93" s="48">
        <f t="shared" si="12"/>
        <v>75</v>
      </c>
      <c r="B93" s="49" t="s">
        <v>66</v>
      </c>
      <c r="C93" s="50"/>
      <c r="D93" s="51">
        <v>0</v>
      </c>
      <c r="E93" s="50" t="s">
        <v>65</v>
      </c>
      <c r="F93" s="55"/>
      <c r="G93" s="53"/>
      <c r="H93" s="52">
        <f>ROUND(H91*D93*0.01,1)</f>
        <v>0</v>
      </c>
      <c r="I93" s="47"/>
      <c r="J93" s="47"/>
    </row>
    <row r="94" spans="1:10" ht="8.1" customHeight="1">
      <c r="A94" s="56">
        <f t="shared" si="12"/>
        <v>76</v>
      </c>
      <c r="B94" s="57" t="s">
        <v>67</v>
      </c>
      <c r="C94" s="58"/>
      <c r="D94" s="58"/>
      <c r="E94" s="58"/>
      <c r="F94" s="59">
        <f>SUM(F91:F93)</f>
        <v>0</v>
      </c>
      <c r="G94" s="60"/>
      <c r="H94" s="59">
        <f>SUM(H91:H93)</f>
        <v>0</v>
      </c>
      <c r="I94" s="47"/>
      <c r="J94" s="47"/>
    </row>
    <row r="95" spans="1:10" ht="8.1" customHeight="1"/>
    <row r="96" spans="1:10" ht="8.1" customHeight="1"/>
    <row r="97" spans="1:1" ht="8.1" customHeight="1"/>
    <row r="98" spans="1:1" ht="8.1" customHeight="1"/>
    <row r="99" spans="1:1" ht="8.1" customHeight="1"/>
    <row r="100" spans="1:1" ht="8.1" customHeight="1"/>
    <row r="101" spans="1:1" ht="8.1" customHeight="1"/>
    <row r="102" spans="1:1" ht="8.1" customHeight="1"/>
    <row r="103" spans="1:1" ht="8.1" customHeight="1"/>
    <row r="104" spans="1:1" ht="8.1" customHeight="1"/>
    <row r="105" spans="1:1" ht="8.1" customHeight="1"/>
    <row r="106" spans="1:1" ht="8.1" customHeight="1"/>
    <row r="107" spans="1:1" ht="8.1" customHeight="1"/>
    <row r="108" spans="1:1" ht="8.1" customHeight="1"/>
    <row r="109" spans="1:1" ht="8.1" customHeight="1"/>
    <row r="110" spans="1:1" ht="8.1" customHeight="1"/>
    <row r="111" spans="1:1" ht="8.1" customHeight="1"/>
    <row r="112" spans="1:1" ht="8.1" customHeight="1" thickBot="1">
      <c r="A112" s="72"/>
    </row>
    <row r="113" spans="1:11" ht="8.1" customHeight="1" thickTop="1">
      <c r="A113" s="13"/>
      <c r="B113" s="73"/>
      <c r="C113" s="73"/>
      <c r="D113" s="73"/>
      <c r="E113" s="73"/>
      <c r="F113" s="73"/>
      <c r="G113" s="73"/>
      <c r="H113" s="73"/>
    </row>
    <row r="114" spans="1:11" ht="9.9499999999999993" customHeight="1">
      <c r="A114" s="13"/>
      <c r="B114" s="14" t="s">
        <v>91</v>
      </c>
      <c r="C114" s="15"/>
      <c r="D114" s="15"/>
      <c r="E114" s="16" t="s">
        <v>10</v>
      </c>
      <c r="F114" s="16"/>
      <c r="G114" s="16" t="s">
        <v>11</v>
      </c>
      <c r="H114" s="16"/>
    </row>
    <row r="115" spans="1:11" ht="8.1" customHeight="1">
      <c r="A115" s="18" t="s">
        <v>12</v>
      </c>
      <c r="B115" s="74" t="s">
        <v>13</v>
      </c>
      <c r="C115" s="75"/>
      <c r="D115" s="76"/>
      <c r="E115" s="77"/>
      <c r="F115" s="21" t="s">
        <v>17</v>
      </c>
      <c r="G115" s="20"/>
      <c r="H115" s="21" t="s">
        <v>17</v>
      </c>
    </row>
    <row r="116" spans="1:11" ht="8.1" customHeight="1">
      <c r="A116" s="22">
        <f>(SUM(A94,1))</f>
        <v>77</v>
      </c>
      <c r="B116" s="78" t="str">
        <f>B1</f>
        <v>M+R Instalace</v>
      </c>
      <c r="C116" s="79"/>
      <c r="D116" s="80">
        <v>21</v>
      </c>
      <c r="E116" s="81">
        <f>F49</f>
        <v>0</v>
      </c>
      <c r="F116" s="82"/>
      <c r="G116" s="81">
        <f>H49</f>
        <v>0</v>
      </c>
      <c r="H116" s="82"/>
      <c r="I116" s="47"/>
      <c r="J116" s="47"/>
    </row>
    <row r="117" spans="1:11" ht="8.1" customHeight="1">
      <c r="A117" s="22">
        <f t="shared" ref="A117:A119" si="13">(SUM(A116,1))</f>
        <v>78</v>
      </c>
      <c r="B117" s="78" t="str">
        <f>B53</f>
        <v>Dodávky ASŘ</v>
      </c>
      <c r="C117" s="79"/>
      <c r="D117" s="80">
        <v>21</v>
      </c>
      <c r="E117" s="81">
        <f>F66</f>
        <v>0</v>
      </c>
      <c r="F117" s="82"/>
      <c r="G117" s="81">
        <f>H66</f>
        <v>0</v>
      </c>
      <c r="H117" s="82"/>
      <c r="I117" s="47"/>
      <c r="J117" s="47"/>
    </row>
    <row r="118" spans="1:11" ht="8.1" customHeight="1">
      <c r="A118" s="22">
        <f t="shared" si="13"/>
        <v>79</v>
      </c>
      <c r="B118" s="78" t="str">
        <f>B70</f>
        <v>Dodávky rozváděče</v>
      </c>
      <c r="C118" s="79"/>
      <c r="D118" s="80">
        <v>21</v>
      </c>
      <c r="E118" s="81">
        <f>F77</f>
        <v>0</v>
      </c>
      <c r="F118" s="82"/>
      <c r="G118" s="81">
        <f>H77</f>
        <v>0</v>
      </c>
      <c r="H118" s="82"/>
      <c r="I118" s="47"/>
      <c r="J118" s="47"/>
    </row>
    <row r="119" spans="1:11" ht="8.1" customHeight="1">
      <c r="A119" s="22">
        <f t="shared" si="13"/>
        <v>80</v>
      </c>
      <c r="B119" s="78" t="str">
        <f>B81</f>
        <v>HZS, Software, PD, revize</v>
      </c>
      <c r="C119" s="79"/>
      <c r="D119" s="80">
        <v>21</v>
      </c>
      <c r="E119" s="81">
        <f>F94</f>
        <v>0</v>
      </c>
      <c r="F119" s="82"/>
      <c r="G119" s="81">
        <f>H94</f>
        <v>0</v>
      </c>
      <c r="H119" s="82"/>
      <c r="I119" s="47"/>
      <c r="J119" s="47"/>
    </row>
    <row r="120" spans="1:11" ht="8.1" customHeight="1">
      <c r="A120" s="43"/>
      <c r="B120" s="44"/>
      <c r="C120" s="45"/>
      <c r="D120" s="45"/>
      <c r="E120" s="45"/>
      <c r="F120" s="46"/>
      <c r="G120" s="44"/>
      <c r="H120" s="83"/>
    </row>
    <row r="121" spans="1:11" ht="8.1" customHeight="1">
      <c r="A121" s="48"/>
      <c r="B121" s="49"/>
      <c r="C121" s="50"/>
      <c r="D121" s="51"/>
      <c r="E121" s="50"/>
      <c r="F121" s="55"/>
      <c r="G121" s="53"/>
      <c r="H121" s="54"/>
    </row>
    <row r="122" spans="1:11" ht="8.1" customHeight="1">
      <c r="A122" s="56">
        <f>(SUM(A119,1))</f>
        <v>81</v>
      </c>
      <c r="B122" s="57" t="s">
        <v>67</v>
      </c>
      <c r="C122" s="58"/>
      <c r="D122" s="58"/>
      <c r="E122" s="84">
        <f>SUM(E116:F119)</f>
        <v>0</v>
      </c>
      <c r="F122" s="85"/>
      <c r="G122" s="86">
        <f>SUM(G116:H119)</f>
        <v>0</v>
      </c>
      <c r="H122" s="85"/>
      <c r="I122" s="47"/>
      <c r="J122" s="47"/>
    </row>
    <row r="123" spans="1:11" ht="8.1" customHeight="1">
      <c r="A123" s="13"/>
    </row>
    <row r="124" spans="1:11" ht="8.1" customHeight="1">
      <c r="A124" s="13"/>
    </row>
    <row r="125" spans="1:11" s="13" customFormat="1" ht="12" customHeight="1">
      <c r="A125" s="87">
        <f>(SUM(A122,1))</f>
        <v>82</v>
      </c>
      <c r="B125" s="88" t="s">
        <v>92</v>
      </c>
      <c r="C125" s="88"/>
      <c r="D125" s="88"/>
      <c r="E125" s="89">
        <f>SUM(E122:H122)</f>
        <v>0</v>
      </c>
      <c r="F125" s="89"/>
      <c r="G125" s="90" t="s">
        <v>93</v>
      </c>
      <c r="I125" s="91"/>
      <c r="J125" s="91"/>
    </row>
    <row r="126" spans="1:11" s="13" customFormat="1" ht="8.1" customHeight="1">
      <c r="B126" s="92"/>
      <c r="I126" s="91"/>
      <c r="J126" s="91"/>
      <c r="K126" s="93"/>
    </row>
    <row r="127" spans="1:11" s="13" customFormat="1" ht="8.1" customHeight="1">
      <c r="I127" s="91"/>
      <c r="J127" s="91"/>
    </row>
    <row r="128" spans="1:11" s="13" customFormat="1" ht="9.9499999999999993" customHeight="1">
      <c r="B128" s="94">
        <f>E128+G128</f>
        <v>0</v>
      </c>
      <c r="C128" s="95"/>
      <c r="D128" s="96">
        <v>15</v>
      </c>
      <c r="E128" s="97">
        <f>SUM(SUMIF(D116:D119,D128,E116:E119),SUMIF(D116:D119,D128,G116:G119))</f>
        <v>0</v>
      </c>
      <c r="F128" s="97"/>
      <c r="G128" s="98">
        <f>CEILING(E128*D128/100,0.1)</f>
        <v>0</v>
      </c>
      <c r="H128" s="99"/>
      <c r="I128" s="91"/>
      <c r="J128" s="91"/>
    </row>
    <row r="129" spans="1:10" s="13" customFormat="1" ht="9.9499999999999993" customHeight="1">
      <c r="B129" s="100">
        <f>E129+G129</f>
        <v>0</v>
      </c>
      <c r="C129" s="95"/>
      <c r="D129" s="96">
        <v>21</v>
      </c>
      <c r="E129" s="97">
        <f>SUM(SUMIF(D116:D119,D129,E116:E119),SUMIF(D116:D119,D129,G116:G119))</f>
        <v>0</v>
      </c>
      <c r="F129" s="97"/>
      <c r="G129" s="98">
        <f>CEILING(E129*D129/100,0.1)</f>
        <v>0</v>
      </c>
      <c r="H129" s="99"/>
      <c r="I129" s="91"/>
      <c r="J129" s="91"/>
    </row>
    <row r="130" spans="1:10" s="13" customFormat="1" ht="8.1" customHeight="1">
      <c r="I130" s="91"/>
      <c r="J130" s="91"/>
    </row>
    <row r="131" spans="1:10" s="13" customFormat="1" ht="8.1" customHeight="1">
      <c r="I131" s="91"/>
      <c r="J131" s="91"/>
    </row>
    <row r="132" spans="1:10" s="13" customFormat="1" ht="12" customHeight="1">
      <c r="A132" s="87">
        <f>(SUM(A125,1))</f>
        <v>83</v>
      </c>
      <c r="B132" s="101" t="s">
        <v>94</v>
      </c>
      <c r="E132" s="102">
        <f>SUM(B128:B129)</f>
        <v>0</v>
      </c>
      <c r="F132" s="102"/>
      <c r="G132" s="103" t="s">
        <v>95</v>
      </c>
      <c r="I132" s="91"/>
      <c r="J132" s="91"/>
    </row>
    <row r="133" spans="1:10" ht="8.1" customHeight="1" thickBot="1">
      <c r="B133" s="104"/>
      <c r="C133" s="105"/>
      <c r="D133" s="105"/>
      <c r="E133" s="105"/>
      <c r="F133" s="105"/>
      <c r="G133" s="105"/>
      <c r="H133" s="105"/>
      <c r="I133" s="47"/>
      <c r="J133" s="47"/>
    </row>
    <row r="134" spans="1:10" ht="8.1" customHeight="1" thickTop="1"/>
    <row r="135" spans="1:10" ht="8.1" customHeight="1"/>
    <row r="136" spans="1:10" ht="8.1" customHeight="1"/>
    <row r="137" spans="1:10" ht="8.1" customHeight="1"/>
    <row r="138" spans="1:10" ht="8.1" customHeight="1"/>
    <row r="139" spans="1:10" ht="8.1" customHeight="1"/>
    <row r="140" spans="1:10" ht="8.1" customHeight="1"/>
    <row r="141" spans="1:10" ht="8.1" customHeight="1"/>
    <row r="142" spans="1:10" ht="8.1" customHeight="1"/>
    <row r="143" spans="1:10" ht="8.1" customHeight="1"/>
    <row r="144" spans="1:10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  <row r="159" ht="8.1" customHeight="1"/>
    <row r="160" ht="8.1" customHeight="1"/>
    <row r="161" ht="8.1" customHeight="1"/>
    <row r="162" ht="8.1" customHeight="1"/>
    <row r="163" ht="8.1" customHeight="1"/>
    <row r="164" ht="8.1" customHeight="1"/>
    <row r="165" ht="8.1" customHeight="1"/>
    <row r="166" ht="8.1" customHeight="1"/>
    <row r="167" ht="8.1" customHeight="1"/>
    <row r="168" ht="8.1" customHeight="1"/>
    <row r="169" ht="8.1" customHeight="1"/>
    <row r="170" ht="8.1" customHeight="1"/>
    <row r="171" ht="8.1" customHeight="1"/>
    <row r="172" ht="8.1" customHeight="1"/>
    <row r="173" ht="8.1" customHeight="1"/>
    <row r="174" ht="8.1" customHeight="1"/>
    <row r="175" ht="8.1" customHeight="1"/>
    <row r="176" ht="8.1" customHeight="1"/>
    <row r="177" ht="8.1" customHeight="1"/>
    <row r="178" ht="8.1" customHeight="1"/>
    <row r="179" ht="8.1" customHeight="1"/>
    <row r="180" ht="8.1" customHeight="1"/>
    <row r="181" ht="8.1" customHeight="1"/>
    <row r="182" ht="8.1" customHeight="1"/>
    <row r="183" ht="8.1" customHeight="1"/>
    <row r="184" ht="8.1" customHeight="1"/>
    <row r="185" ht="8.1" customHeight="1"/>
    <row r="186" ht="8.1" customHeight="1"/>
    <row r="187" ht="8.1" customHeight="1"/>
    <row r="188" ht="8.1" customHeight="1"/>
    <row r="189" ht="8.1" customHeight="1"/>
    <row r="190" ht="8.1" customHeight="1"/>
    <row r="191" ht="8.1" customHeight="1"/>
    <row r="192" ht="8.1" customHeight="1"/>
    <row r="193" ht="8.1" customHeight="1"/>
    <row r="194" ht="8.1" customHeight="1"/>
    <row r="195" ht="8.1" customHeight="1"/>
    <row r="196" ht="8.1" customHeight="1"/>
    <row r="197" ht="8.1" customHeight="1"/>
    <row r="198" ht="8.1" customHeight="1"/>
    <row r="199" ht="8.1" customHeight="1"/>
    <row r="200" ht="8.1" customHeight="1"/>
    <row r="201" ht="8.1" customHeight="1"/>
    <row r="202" ht="8.1" customHeight="1"/>
    <row r="203" ht="8.1" customHeight="1"/>
    <row r="204" ht="8.1" customHeight="1"/>
    <row r="205" ht="8.1" customHeight="1"/>
    <row r="206" ht="8.1" customHeight="1"/>
    <row r="207" ht="8.1" customHeight="1"/>
    <row r="208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  <row r="231" ht="8.1" customHeight="1"/>
    <row r="232" ht="8.1" customHeight="1"/>
    <row r="233" ht="8.1" customHeight="1"/>
    <row r="234" ht="8.1" customHeight="1"/>
    <row r="235" ht="8.1" customHeight="1"/>
    <row r="236" ht="8.1" customHeight="1"/>
    <row r="237" ht="8.1" customHeight="1"/>
    <row r="238" ht="8.1" customHeight="1"/>
    <row r="239" ht="8.1" customHeight="1"/>
    <row r="240" ht="8.1" customHeight="1"/>
    <row r="241" ht="8.1" customHeight="1"/>
    <row r="242" ht="8.1" customHeight="1"/>
    <row r="243" ht="8.1" customHeight="1"/>
    <row r="244" ht="8.1" customHeight="1"/>
    <row r="245" ht="8.1" customHeight="1"/>
    <row r="246" ht="8.1" customHeight="1"/>
    <row r="247" ht="8.1" customHeight="1"/>
    <row r="248" ht="8.1" customHeight="1"/>
    <row r="249" ht="8.1" customHeight="1"/>
    <row r="250" ht="8.1" customHeight="1"/>
    <row r="251" ht="8.1" customHeight="1"/>
  </sheetData>
  <mergeCells count="27">
    <mergeCell ref="E132:F132"/>
    <mergeCell ref="E122:F122"/>
    <mergeCell ref="G122:H122"/>
    <mergeCell ref="E125:F125"/>
    <mergeCell ref="E128:F128"/>
    <mergeCell ref="G128:H128"/>
    <mergeCell ref="E129:F129"/>
    <mergeCell ref="G129:H129"/>
    <mergeCell ref="E117:F117"/>
    <mergeCell ref="G117:H117"/>
    <mergeCell ref="E118:F118"/>
    <mergeCell ref="G118:H118"/>
    <mergeCell ref="E119:F119"/>
    <mergeCell ref="G119:H119"/>
    <mergeCell ref="E81:F81"/>
    <mergeCell ref="G81:H81"/>
    <mergeCell ref="E114:F114"/>
    <mergeCell ref="G114:H114"/>
    <mergeCell ref="B115:D115"/>
    <mergeCell ref="E116:F116"/>
    <mergeCell ref="G116:H116"/>
    <mergeCell ref="E1:F1"/>
    <mergeCell ref="G1:H1"/>
    <mergeCell ref="E53:F53"/>
    <mergeCell ref="G53:H53"/>
    <mergeCell ref="E70:F70"/>
    <mergeCell ref="G70:H70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CE,Tučné"M+R - REKONSTRUKCE KINA VESMÍR - &amp;"Arial CE,Obyčejné"Nábřeží Václava Havla 20, v k.ú. Trutnov [769029]</oddHeader>
    <oddFooter>&amp;L&amp;6Vypracoval :
Roman Hladík&amp;C&amp;6Stránka &amp;P z &amp;N&amp;R&amp;6Datum vytvoření - 9.10.2020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Ú-V</vt:lpstr>
      <vt:lpstr>VV</vt:lpstr>
      <vt:lpstr>VV!Oblast_tisku</vt:lpstr>
      <vt:lpstr>VV!Rozpočet1_42</vt:lpstr>
      <vt:lpstr>VV!Rozpočet1_43</vt:lpstr>
      <vt:lpstr>VV!Rozpočet1_45</vt:lpstr>
      <vt:lpstr>VV!Rozpočet1_47</vt:lpstr>
      <vt:lpstr>VV!Rozpočet1_48</vt:lpstr>
      <vt:lpstr>VV!Rozpočet1_49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Roman Hladík</cp:lastModifiedBy>
  <dcterms:created xsi:type="dcterms:W3CDTF">2020-10-30T18:26:16Z</dcterms:created>
  <dcterms:modified xsi:type="dcterms:W3CDTF">2020-10-30T18:26:32Z</dcterms:modified>
</cp:coreProperties>
</file>