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4-01 - Opravy a údržba m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'14-01 - Opravy a údržba m...'!$C$93:$K$183</definedName>
    <definedName name="_xlnm.Print_Area" localSheetId="1">'14-01 - Opravy a údržba m...'!$C$4:$J$39,'14-01 - Opravy a údržba m...'!$C$45:$J$75,'14-01 - Opravy a údržba m...'!$C$81:$K$183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'14-01 - Opravy a údržba m...'!$93:$93</definedName>
  </definedNames>
  <calcPr fullCalcOnLoad="1"/>
</workbook>
</file>

<file path=xl/sharedStrings.xml><?xml version="1.0" encoding="utf-8"?>
<sst xmlns="http://schemas.openxmlformats.org/spreadsheetml/2006/main" count="1627" uniqueCount="526">
  <si>
    <t>Export Komplet</t>
  </si>
  <si>
    <t>VZ</t>
  </si>
  <si>
    <t>2.0</t>
  </si>
  <si>
    <t>ZAMOK</t>
  </si>
  <si>
    <t>False</t>
  </si>
  <si>
    <t>{9e577e0f-d00c-46b9-9f55-202e24e483d0}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</si>
  <si>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</si>
  <si>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</si>
  <si>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</si>
  <si>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</si>
  <si>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</si>
  <si>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</si>
  <si>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</si>
  <si>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</si>
  <si>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2214a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</si>
  <si>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</si>
  <si>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</si>
  <si>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Hřiště FK Poříčí - opravy a údržba multifunkčního hřiště-CÚ 2022/II</t>
  </si>
  <si>
    <t>KSO:</t>
  </si>
  <si>
    <t/>
  </si>
  <si>
    <t>CC-CZ:</t>
  </si>
  <si>
    <t>Místo:</t>
  </si>
  <si>
    <t>Trutnov-Poříčí</t>
  </si>
  <si>
    <t>Datum:</t>
  </si>
  <si>
    <t>22. 6. 2022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</si>
  <si>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</si>
  <si>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</si>
  <si>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</si>
  <si>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</si>
  <si>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</si>
  <si>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</si>
  <si>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</si>
  <si>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</si>
  <si>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</si>
  <si>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Jitka Ondrášková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</si>
  <si>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</si>
  <si>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</si>
  <si>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</si>
  <si>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</si>
  <si>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</si>
  <si>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</si>
  <si>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</si>
  <si>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</si>
  <si>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</si>
  <si>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</si>
  <si>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</si>
  <si>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</si>
  <si>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</si>
  <si>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</si>
  <si>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</si>
  <si>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</si>
  <si>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</si>
  <si>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</si>
  <si>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</si>
  <si>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</si>
  <si>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</si>
  <si>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</si>
  <si>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</si>
  <si>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</si>
  <si>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</si>
  <si>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</si>
  <si>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</si>
  <si>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</si>
  <si>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</si>
  <si>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</si>
  <si>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</si>
  <si>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</si>
  <si>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</si>
  <si>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</si>
  <si>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</si>
  <si>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</si>
  <si>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</si>
  <si>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</si>
  <si>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</si>
  <si>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</si>
  <si>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</si>
  <si>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14-01</t>
  </si>
  <si>
    <t>Opravy a údržba multifunkčního hřiště</t>
  </si>
  <si>
    <t>STA</t>
  </si>
  <si>
    <t>1</t>
  </si>
  <si>
    <t>{c14b252e-dc1c-40ef-8e29-fdab255ee190}</t>
  </si>
  <si>
    <t>2</t>
  </si>
  <si>
    <t>KRYCÍ LIST SOUPISU PRACÍ</t>
  </si>
  <si>
    <t>Objekt:</t>
  </si>
  <si>
    <t>14-01 - Opravy a údržba multifunkčního hřiště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</si>
  <si>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</si>
  <si>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</si>
  <si>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</si>
  <si>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</si>
  <si>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</si>
  <si>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</si>
  <si>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</si>
  <si>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</si>
  <si>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</si>
  <si>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</si>
  <si>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</si>
  <si>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</si>
  <si>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</si>
  <si>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</si>
  <si>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</si>
  <si>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</si>
  <si>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</si>
  <si>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</si>
  <si>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</si>
  <si>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</si>
  <si>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</si>
  <si>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</si>
  <si>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</si>
  <si>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</si>
  <si>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</si>
  <si>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</si>
  <si>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</si>
  <si>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</si>
  <si>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</si>
  <si>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</si>
  <si>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</si>
  <si>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</si>
  <si>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</si>
  <si>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</si>
  <si>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</si>
  <si>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</si>
  <si>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28</t>
  </si>
  <si>
    <t>K</t>
  </si>
  <si>
    <t>111301111</t>
  </si>
  <si>
    <t>Sejmutí drnu tl. do 100 mm, v jakékoliv ploše</t>
  </si>
  <si>
    <t>m2</t>
  </si>
  <si>
    <t>CS ÚRS 2022 01</t>
  </si>
  <si>
    <t>4</t>
  </si>
  <si>
    <t>24766762</t>
  </si>
  <si>
    <t>Online PSC</t>
  </si>
  <si>
    <t>https://podminky.urs.cz/item/CS_URS_2022_01/111301111</t>
  </si>
  <si>
    <t>VV</t>
  </si>
  <si>
    <t>(32,4*2+15,5*2+0,4*4)*0,4 "u mantinelu</t>
  </si>
  <si>
    <t>38</t>
  </si>
  <si>
    <t>162702111</t>
  </si>
  <si>
    <t>Vodorovné přemístění drnu na suchu na vzdálenost přes 5000 do 6000 m</t>
  </si>
  <si>
    <t>605010505</t>
  </si>
  <si>
    <t>https://podminky.urs.cz/item/CS_URS_2022_01/162702111</t>
  </si>
  <si>
    <t>3</t>
  </si>
  <si>
    <t>Svislé a kompletní konstrukce</t>
  </si>
  <si>
    <t>348401240</t>
  </si>
  <si>
    <t>Montáž oplocení z pletiva strojového bez napínacích drátů přes 2,0 do 4,0 m</t>
  </si>
  <si>
    <t>m</t>
  </si>
  <si>
    <t>-1255117990</t>
  </si>
  <si>
    <t>https://podminky.urs.cz/item/CS_URS_2022_01/348401240</t>
  </si>
  <si>
    <t>32,4*2+15,5*2+2*5,4 " okolo hřiště+ubasketových košů navíc</t>
  </si>
  <si>
    <t>M</t>
  </si>
  <si>
    <t>SÍŤ R1</t>
  </si>
  <si>
    <t>DODÁVKA OCHRANNÉ BEZUZLOVÉ SÍTĚ POLYPROPYLNE VYSOCE PEVNÉ  - VELIKOST OK 45/45/4 MM</t>
  </si>
  <si>
    <t>M2</t>
  </si>
  <si>
    <t>8</t>
  </si>
  <si>
    <t>-899217582</t>
  </si>
  <si>
    <t>(32,4*2+15,5*2)*2,8+2*5,4*2 " okolo hřiště+ubasketových košů navíc</t>
  </si>
  <si>
    <t>25</t>
  </si>
  <si>
    <t>348401350R</t>
  </si>
  <si>
    <t>Montáž oplocení z pletiva rozvinutí, uchycení a napnutí drátu napínacího</t>
  </si>
  <si>
    <t>-491843786</t>
  </si>
  <si>
    <t>(32,4*2+15,5*2+5,4*2)*2</t>
  </si>
  <si>
    <t>26</t>
  </si>
  <si>
    <t>15615300R</t>
  </si>
  <si>
    <t>drát kruhový Pz napínací pro záchytnou síť</t>
  </si>
  <si>
    <t>836625183</t>
  </si>
  <si>
    <t>213,2*1,05 'Přepočtené koeficientem množství</t>
  </si>
  <si>
    <t>5</t>
  </si>
  <si>
    <t>Komunikace pozemní</t>
  </si>
  <si>
    <t>589102141</t>
  </si>
  <si>
    <t>Údržba umělých trávníků u sportovních povrchů doplnění výplně - písku nebo granulátu (dodávka ve specifikaci) s překartáčováním</t>
  </si>
  <si>
    <t>-703949376</t>
  </si>
  <si>
    <t>https://podminky.urs.cz/item/CS_URS_2022_01/589102141</t>
  </si>
  <si>
    <t>15,5*32,4</t>
  </si>
  <si>
    <t>58154410</t>
  </si>
  <si>
    <t>písek křemičitý sušený frakce 0,1</t>
  </si>
  <si>
    <t>t</t>
  </si>
  <si>
    <t>2113280604</t>
  </si>
  <si>
    <t>502,2*0,0005 'Přepočtené koeficientem množství</t>
  </si>
  <si>
    <t>589117112</t>
  </si>
  <si>
    <t>Udržování krytů ploch pro tělovýchovu hlinitopísčitých, tloušťky přes 20 do 50 mm</t>
  </si>
  <si>
    <t>416339685</t>
  </si>
  <si>
    <t>47</t>
  </si>
  <si>
    <t>589811111</t>
  </si>
  <si>
    <t>Umělý trávník pro sportovní povrchy vodorovné značení (lajnování) hřišť pro tenis a multisport šířky 5 cm</t>
  </si>
  <si>
    <t>-73144151</t>
  </si>
  <si>
    <t>(10,97+23,77*2)*2"TENIS</t>
  </si>
  <si>
    <t>9*5+18*2"NOHEJBAL</t>
  </si>
  <si>
    <t>8,9*2</t>
  </si>
  <si>
    <t>Součet</t>
  </si>
  <si>
    <t>31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</si>
  <si>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</si>
  <si>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</si>
  <si>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1209783539</t>
  </si>
  <si>
    <t>https://podminky.urs.cz/item/CS_URS_2022_01/596811120</t>
  </si>
  <si>
    <t>(32,4*2+15,5*2+0,3*4)*0,3 "pod mantinel z vnější strany</t>
  </si>
  <si>
    <t>32</t>
  </si>
  <si>
    <t>59248005</t>
  </si>
  <si>
    <t>dlažba plošná betonová chodníková 300x300x50mm přírodní</t>
  </si>
  <si>
    <t>457945022</t>
  </si>
  <si>
    <t>29,1*1,03 'Přepočtené koeficientem množství</t>
  </si>
  <si>
    <t>997</t>
  </si>
  <si>
    <t>Přesun sutě</t>
  </si>
  <si>
    <t>40</t>
  </si>
  <si>
    <t>997013811</t>
  </si>
  <si>
    <t>Poplatek za uložení stavebního odpadu na skládce (skládkovné) dřevěného zatříděného do Katalogu odpadů pod kódem 17 02 01</t>
  </si>
  <si>
    <t>712620531</t>
  </si>
  <si>
    <t>https://podminky.urs.cz/item/CS_URS_2022_01/997013811</t>
  </si>
  <si>
    <t>997013873</t>
  </si>
  <si>
    <t>Poplatek za uložení stavebního odpadu na recyklační skládce (skládkovné) zeminy a kamení zatříděného do Katalogu odpadů pod kódem 17 05 04</t>
  </si>
  <si>
    <t>-165624683</t>
  </si>
  <si>
    <t>5,608-1,088+38,96*0,1*1,4</t>
  </si>
  <si>
    <t>22</t>
  </si>
  <si>
    <t>997221551</t>
  </si>
  <si>
    <t>Vodorovná doprava suti bez naložení, ale se složením a s hrubým urovnáním ze sypkých materiálů, na vzdálenost do 1 km</t>
  </si>
  <si>
    <t>-467688858</t>
  </si>
  <si>
    <t>23</t>
  </si>
  <si>
    <t>997221559</t>
  </si>
  <si>
    <t>Vodorovná doprava suti bez naložení, ale se složením a s hrubým urovnáním Příplatek k ceně za každý další i započatý 1 km přes 1 km</t>
  </si>
  <si>
    <t>1411203404</t>
  </si>
  <si>
    <t>5,608*6 'Přepočtené koeficientem množství</t>
  </si>
  <si>
    <t>24</t>
  </si>
  <si>
    <t>997221611</t>
  </si>
  <si>
    <t>Nakládání na dopravní prostředky pro vodorovnou dopravu suti</t>
  </si>
  <si>
    <t>-71361856</t>
  </si>
  <si>
    <t>998</t>
  </si>
  <si>
    <t>Přesun hmot</t>
  </si>
  <si>
    <t>37</t>
  </si>
  <si>
    <t>998222012</t>
  </si>
  <si>
    <t>Přesun hmot pro tělovýchovné plochy dopravní vzdálenost do 200 m</t>
  </si>
  <si>
    <t>-964942783</t>
  </si>
  <si>
    <t>PSV</t>
  </si>
  <si>
    <t>Práce a dodávky PSV</t>
  </si>
  <si>
    <t>763</t>
  </si>
  <si>
    <t>Konstrukce suché výstavby</t>
  </si>
  <si>
    <t>766</t>
  </si>
  <si>
    <t>Konstrukce truhlářské</t>
  </si>
  <si>
    <t>39</t>
  </si>
  <si>
    <t>766111820</t>
  </si>
  <si>
    <t>Demontáž dřevěných stěn plných</t>
  </si>
  <si>
    <t>16</t>
  </si>
  <si>
    <t>-1190860031</t>
  </si>
  <si>
    <t>https://podminky.urs.cz/item/CS_URS_2022_01/766111820</t>
  </si>
  <si>
    <t>(32,4*2+15,5*2)*0,67 " stávající mantinel</t>
  </si>
  <si>
    <t>33</t>
  </si>
  <si>
    <t>766121210R</t>
  </si>
  <si>
    <t>Montáž dřevěných stěn plných, s výplní palubovkou nebo překližkou, výšky do 2,75 m</t>
  </si>
  <si>
    <t>-1605295600</t>
  </si>
  <si>
    <t>(32,4*2+15,5*2)*0,52 " nový mantinel v.52cm</t>
  </si>
  <si>
    <t>34</t>
  </si>
  <si>
    <t>3012200215R</t>
  </si>
  <si>
    <t>Překližka voděodolná hledká, vhodná na mantinel</t>
  </si>
  <si>
    <t>1758443364</t>
  </si>
  <si>
    <t>49,816*1,15 'Přepočtené koeficientem množství</t>
  </si>
  <si>
    <t>35</t>
  </si>
  <si>
    <t>763891111R</t>
  </si>
  <si>
    <t>Montáž rodinných domů z kompletizovaných panelů s nosnou konstrukcí dřevěnou, opláštěnou sádrovláknitou deskou materiál kotvící a spojovací</t>
  </si>
  <si>
    <t>100707695</t>
  </si>
  <si>
    <t>49</t>
  </si>
  <si>
    <t>766811421R</t>
  </si>
  <si>
    <t xml:space="preserve">Montáž lišty plastové </t>
  </si>
  <si>
    <t>381886196</t>
  </si>
  <si>
    <t>32,4*2+15,5*2 " roh mantinelu</t>
  </si>
  <si>
    <t>48</t>
  </si>
  <si>
    <t>.00060560R</t>
  </si>
  <si>
    <t>Ochrana rohů - plastový ohebný úhelník, délka 3 m</t>
  </si>
  <si>
    <t>-1761872245</t>
  </si>
  <si>
    <t>36</t>
  </si>
  <si>
    <t>998766201</t>
  </si>
  <si>
    <t>Přesun hmot pro konstrukce truhlářské stanovený procentní sazbou (%) z ceny vodorovná dopravní vzdálenost do 50 m v objektech výšky do 6 m</t>
  </si>
  <si>
    <t>%</t>
  </si>
  <si>
    <t>1232119593</t>
  </si>
  <si>
    <t>https://podminky.urs.cz/item/CS_URS_2022_01/998766201</t>
  </si>
  <si>
    <t>767</t>
  </si>
  <si>
    <t>Konstrukce zámečnické</t>
  </si>
  <si>
    <t>11</t>
  </si>
  <si>
    <t>BASKET</t>
  </si>
  <si>
    <t>MONTÁŽ A DODÁVKA BASKETBALOVÉHO KOŠE NA DESCE VČ.KOTVENÍ KE KONSTRUKCI OPLOCENÍ</t>
  </si>
  <si>
    <t>KUS</t>
  </si>
  <si>
    <t>-849286429</t>
  </si>
  <si>
    <t>27</t>
  </si>
  <si>
    <t>SPOJ MAT KPL</t>
  </si>
  <si>
    <t>SPOJOVACÍ MATERIÁL - ELEKTRODY, ŠROUBY, PODLAOŽKY, MATKY, KRYTKY (ZÁSLEPOKY SLOUPKŮ A VODÍCÍCH TYČÍ - VŠE ŽÁROVĚ ZINKOVÁNO</t>
  </si>
  <si>
    <t>Kč</t>
  </si>
  <si>
    <t>472068175</t>
  </si>
  <si>
    <t>998767201</t>
  </si>
  <si>
    <t>Přesun hmot pro zámečnické konstrukce stanovený procentní sazbou (%) z ceny vodorovná dopravní vzdálenost do 50 m v objektech výšky do 6 m</t>
  </si>
  <si>
    <t>-1201025571</t>
  </si>
  <si>
    <t>783</t>
  </si>
  <si>
    <t>Dokončovací práce - nátěry</t>
  </si>
  <si>
    <t>41</t>
  </si>
  <si>
    <t>783301303</t>
  </si>
  <si>
    <t>Příprava podkladu zámečnických konstrukcí před provedením nátěru odrezivění odrezovačem bezoplachovým</t>
  </si>
  <si>
    <t>655422794</t>
  </si>
  <si>
    <t>https://podminky.urs.cz/item/CS_URS_2022_01/783301303</t>
  </si>
  <si>
    <t>((0,04*2+0,06*2)*(32,4*2+15,5*2)+(0,06*4)*(3,5*32+13+3*8)+(0,06*2+0,1*2)*(5,5*4))*1,1"kovové konstrukce hrazení, 10% rezerva</t>
  </si>
  <si>
    <t>42</t>
  </si>
  <si>
    <t>783301313</t>
  </si>
  <si>
    <t>Příprava podkladu zámečnických konstrukcí před provedením nátěru odmaštění odmašťovačem ředidlovým</t>
  </si>
  <si>
    <t>1071636522</t>
  </si>
  <si>
    <t>https://podminky.urs.cz/item/CS_URS_2022_01/783301313</t>
  </si>
  <si>
    <t>46</t>
  </si>
  <si>
    <t>783306801</t>
  </si>
  <si>
    <t>Odstranění nátěrů ze zámečnických konstrukcí obroušením</t>
  </si>
  <si>
    <t>-640818906</t>
  </si>
  <si>
    <t>https://podminky.urs.cz/item/CS_URS_2022_01/783306801</t>
  </si>
  <si>
    <t>43</t>
  </si>
  <si>
    <t>783314201</t>
  </si>
  <si>
    <t>Základní antikorozní nátěr zámečnických konstrukcí jednonásobný syntetický standardní</t>
  </si>
  <si>
    <t>590981470</t>
  </si>
  <si>
    <t>https://podminky.urs.cz/item/CS_URS_2022_01/783314201</t>
  </si>
  <si>
    <t>44</t>
  </si>
  <si>
    <t>783315101</t>
  </si>
  <si>
    <t>Mezinátěr zámečnických konstrukcí jednonásobný syntetický standardní</t>
  </si>
  <si>
    <t>816943070</t>
  </si>
  <si>
    <t>https://podminky.urs.cz/item/CS_URS_2022_01/783315101</t>
  </si>
  <si>
    <t>45</t>
  </si>
  <si>
    <t>783317101</t>
  </si>
  <si>
    <t>Krycí nátěr (email) zámečnických konstrukcí jednonásobný syntetický standardní</t>
  </si>
  <si>
    <t>708052434</t>
  </si>
  <si>
    <t>https://podminky.urs.cz/item/CS_URS_2022_01/783317101</t>
  </si>
  <si>
    <t>68,156*2</t>
  </si>
  <si>
    <t>VRN</t>
  </si>
  <si>
    <t>Vedlejší rozpočtové náklady</t>
  </si>
  <si>
    <t>VRN3</t>
  </si>
  <si>
    <t>Zařízení staveniště</t>
  </si>
  <si>
    <t>17</t>
  </si>
  <si>
    <t>030001000</t>
  </si>
  <si>
    <t>KČ</t>
  </si>
  <si>
    <t>-1742000117</t>
  </si>
  <si>
    <t>VRN7</t>
  </si>
  <si>
    <t>Provozní vlivy</t>
  </si>
  <si>
    <t>19</t>
  </si>
  <si>
    <t>070001000</t>
  </si>
  <si>
    <t>1024</t>
  </si>
  <si>
    <t>-1062332513</t>
  </si>
  <si>
    <t>https://podminky.urs.cz/item/CS_URS_2022_01/070001000</t>
  </si>
  <si>
    <t>VRN8</t>
  </si>
  <si>
    <t>Přesun stavebních kapacit</t>
  </si>
  <si>
    <t>20</t>
  </si>
  <si>
    <t>080001000</t>
  </si>
  <si>
    <t>Další náklady na pracovníky</t>
  </si>
  <si>
    <t>80664803</t>
  </si>
  <si>
    <t>https://podminky.urs.cz/item/CS_URS_2022_01/080001000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</si>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</sst>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301111" TargetMode="External" /><Relationship Id="rId2" Type="http://schemas.openxmlformats.org/officeDocument/2006/relationships/hyperlink" Target="https://podminky.urs.cz/item/CS_URS_2022_01/162702111" TargetMode="External" /><Relationship Id="rId3" Type="http://schemas.openxmlformats.org/officeDocument/2006/relationships/hyperlink" Target="https://podminky.urs.cz/item/CS_URS_2022_01/348401240" TargetMode="External" /><Relationship Id="rId4" Type="http://schemas.openxmlformats.org/officeDocument/2006/relationships/hyperlink" Target="https://podminky.urs.cz/item/CS_URS_2022_01/589102141" TargetMode="External" /><Relationship Id="rId5" Type="http://schemas.openxmlformats.org/officeDocument/2006/relationships/hyperlink" Target="https://podminky.urs.cz/item/CS_URS_2022_01/596811120" TargetMode="External" /><Relationship Id="rId6" Type="http://schemas.openxmlformats.org/officeDocument/2006/relationships/hyperlink" Target="https://podminky.urs.cz/item/CS_URS_2022_01/997013811" TargetMode="External" /><Relationship Id="rId7" Type="http://schemas.openxmlformats.org/officeDocument/2006/relationships/hyperlink" Target="https://podminky.urs.cz/item/CS_URS_2022_01/766111820" TargetMode="External" /><Relationship Id="rId8" Type="http://schemas.openxmlformats.org/officeDocument/2006/relationships/hyperlink" Target="https://podminky.urs.cz/item/CS_URS_2022_01/998766201" TargetMode="External" /><Relationship Id="rId9" Type="http://schemas.openxmlformats.org/officeDocument/2006/relationships/hyperlink" Target="https://podminky.urs.cz/item/CS_URS_2022_01/783301303" TargetMode="External" /><Relationship Id="rId10" Type="http://schemas.openxmlformats.org/officeDocument/2006/relationships/hyperlink" Target="https://podminky.urs.cz/item/CS_URS_2022_01/783301313" TargetMode="External" /><Relationship Id="rId11" Type="http://schemas.openxmlformats.org/officeDocument/2006/relationships/hyperlink" Target="https://podminky.urs.cz/item/CS_URS_2022_01/783306801" TargetMode="External" /><Relationship Id="rId12" Type="http://schemas.openxmlformats.org/officeDocument/2006/relationships/hyperlink" Target="https://podminky.urs.cz/item/CS_URS_2022_01/783314201" TargetMode="External" /><Relationship Id="rId13" Type="http://schemas.openxmlformats.org/officeDocument/2006/relationships/hyperlink" Target="https://podminky.urs.cz/item/CS_URS_2022_01/783315101" TargetMode="External" /><Relationship Id="rId14" Type="http://schemas.openxmlformats.org/officeDocument/2006/relationships/hyperlink" Target="https://podminky.urs.cz/item/CS_URS_2022_01/783317101" TargetMode="External" /><Relationship Id="rId15" Type="http://schemas.openxmlformats.org/officeDocument/2006/relationships/hyperlink" Target="https://podminky.urs.cz/item/CS_URS_2022_01/070001000" TargetMode="External" /><Relationship Id="rId16" Type="http://schemas.openxmlformats.org/officeDocument/2006/relationships/hyperlink" Target="https://podminky.urs.cz/item/CS_URS_2022_01/080001000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2214a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Hřiště FK Poříčí - opravy a údržba multifunkčního hřiště-CÚ 2022/II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Trutnov-Poříčí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22. 6. 2022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Jitka Ondrášková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'14-01 - Opravy a údržba m...'!J30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'14-01 - Opravy a údržba m...'!P94</f>
        <v>0</v>
      </c>
      <c r="AV55" s="120">
        <f>'14-01 - Opravy a údržba m...'!J33</f>
        <v>0</v>
      </c>
      <c r="AW55" s="120">
        <f>'14-01 - Opravy a údržba m...'!J34</f>
        <v>0</v>
      </c>
      <c r="AX55" s="120">
        <f>'14-01 - Opravy a údržba m...'!J35</f>
        <v>0</v>
      </c>
      <c r="AY55" s="120">
        <f>'14-01 - Opravy a údržba m...'!J36</f>
        <v>0</v>
      </c>
      <c r="AZ55" s="120">
        <f>'14-01 - Opravy a údržba m...'!F33</f>
        <v>0</v>
      </c>
      <c r="BA55" s="120">
        <f>'14-01 - Opravy a údržba m...'!F34</f>
        <v>0</v>
      </c>
      <c r="BB55" s="120">
        <f>'14-01 - Opravy a údržba m...'!F35</f>
        <v>0</v>
      </c>
      <c r="BC55" s="120">
        <f>'14-01 - Opravy a údržba m...'!F36</f>
        <v>0</v>
      </c>
      <c r="BD55" s="122">
        <f>'14-01 - Opravy a údržba m...'!F37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4-01 - Opravy a údržba 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Hřiště FK Poříčí - opravy a údržba multifunkčního hřiště-CÚ 2022/II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22. 6. 2022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34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ROUND(J94,2)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ROUND((SUM(BE94:BE183)),2)</f>
        <v>0</v>
      </c>
      <c r="G33" s="38"/>
      <c r="H33" s="38"/>
      <c r="I33" s="144">
        <v>0.21</v>
      </c>
      <c r="J33" s="143">
        <f>ROUND(((SUM(BE94:BE183))*I33),2)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ROUND((SUM(BF94:BF183)),2)</f>
        <v>0</v>
      </c>
      <c r="G34" s="38"/>
      <c r="H34" s="38"/>
      <c r="I34" s="144">
        <v>0.15</v>
      </c>
      <c r="J34" s="143">
        <f>ROUND(((SUM(BF94:BF183))*I34),2)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ROUND((SUM(BG94:BG183)),2)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ROUND((SUM(BH94:BH183)),2)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ROUND((SUM(BI94:BI183)),2)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Hřiště FK Poříčí - opravy a údržba multifunkčního hřiště-CÚ 2022/II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14-01 - Opravy a údržba multifunkčního hřiště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Trutnov-Poříčí</v>
      </c>
      <c r="G52" s="40"/>
      <c r="H52" s="40"/>
      <c r="I52" s="32" t="s">
        <v>23</v>
      </c>
      <c r="J52" s="72" t="str">
        <f>IF(J12="","",J12)</f>
        <v>22. 6. 2022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>Jitka Ondrášková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J95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J96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91</v>
      </c>
      <c r="E62" s="170"/>
      <c r="F62" s="170"/>
      <c r="G62" s="170"/>
      <c r="H62" s="170"/>
      <c r="I62" s="170"/>
      <c r="J62" s="171">
        <f>J102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J112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J129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94</v>
      </c>
      <c r="E65" s="170"/>
      <c r="F65" s="170"/>
      <c r="G65" s="170"/>
      <c r="H65" s="170"/>
      <c r="I65" s="170"/>
      <c r="J65" s="171">
        <f>J138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1"/>
      <c r="C66" s="162"/>
      <c r="D66" s="163" t="s">
        <v>95</v>
      </c>
      <c r="E66" s="164"/>
      <c r="F66" s="164"/>
      <c r="G66" s="164"/>
      <c r="H66" s="164"/>
      <c r="I66" s="164"/>
      <c r="J66" s="165">
        <f>J140</f>
        <v>0</v>
      </c>
      <c r="K66" s="162"/>
      <c r="L66" s="16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67"/>
      <c r="C67" s="168"/>
      <c r="D67" s="169" t="s">
        <v>96</v>
      </c>
      <c r="E67" s="170"/>
      <c r="F67" s="170"/>
      <c r="G67" s="170"/>
      <c r="H67" s="170"/>
      <c r="I67" s="170"/>
      <c r="J67" s="171">
        <f>J141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7"/>
      <c r="C68" s="168"/>
      <c r="D68" s="169" t="s">
        <v>97</v>
      </c>
      <c r="E68" s="170"/>
      <c r="F68" s="170"/>
      <c r="G68" s="170"/>
      <c r="H68" s="170"/>
      <c r="I68" s="170"/>
      <c r="J68" s="171">
        <f>J142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98</v>
      </c>
      <c r="E69" s="170"/>
      <c r="F69" s="170"/>
      <c r="G69" s="170"/>
      <c r="H69" s="170"/>
      <c r="I69" s="170"/>
      <c r="J69" s="171">
        <f>J156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99</v>
      </c>
      <c r="E70" s="170"/>
      <c r="F70" s="170"/>
      <c r="G70" s="170"/>
      <c r="H70" s="170"/>
      <c r="I70" s="170"/>
      <c r="J70" s="171">
        <f>J160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1"/>
      <c r="C71" s="162"/>
      <c r="D71" s="163" t="s">
        <v>100</v>
      </c>
      <c r="E71" s="164"/>
      <c r="F71" s="164"/>
      <c r="G71" s="164"/>
      <c r="H71" s="164"/>
      <c r="I71" s="164"/>
      <c r="J71" s="165">
        <f>J175</f>
        <v>0</v>
      </c>
      <c r="K71" s="162"/>
      <c r="L71" s="16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67"/>
      <c r="C72" s="168"/>
      <c r="D72" s="169" t="s">
        <v>101</v>
      </c>
      <c r="E72" s="170"/>
      <c r="F72" s="170"/>
      <c r="G72" s="170"/>
      <c r="H72" s="170"/>
      <c r="I72" s="170"/>
      <c r="J72" s="171">
        <f>J176</f>
        <v>0</v>
      </c>
      <c r="K72" s="168"/>
      <c r="L72" s="17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7"/>
      <c r="C73" s="168"/>
      <c r="D73" s="169" t="s">
        <v>102</v>
      </c>
      <c r="E73" s="170"/>
      <c r="F73" s="170"/>
      <c r="G73" s="170"/>
      <c r="H73" s="170"/>
      <c r="I73" s="170"/>
      <c r="J73" s="171">
        <f>J178</f>
        <v>0</v>
      </c>
      <c r="K73" s="168"/>
      <c r="L73" s="17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7"/>
      <c r="C74" s="168"/>
      <c r="D74" s="169" t="s">
        <v>103</v>
      </c>
      <c r="E74" s="170"/>
      <c r="F74" s="170"/>
      <c r="G74" s="170"/>
      <c r="H74" s="170"/>
      <c r="I74" s="170"/>
      <c r="J74" s="171">
        <f>J181</f>
        <v>0</v>
      </c>
      <c r="K74" s="168"/>
      <c r="L74" s="17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104</v>
      </c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56" t="str">
        <f>E7</f>
        <v>Hřiště FK Poříčí - opravy a údržba multifunkčního hřiště-CÚ 2022/II</v>
      </c>
      <c r="F84" s="32"/>
      <c r="G84" s="32"/>
      <c r="H84" s="32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83</v>
      </c>
      <c r="D85" s="40"/>
      <c r="E85" s="40"/>
      <c r="F85" s="40"/>
      <c r="G85" s="40"/>
      <c r="H85" s="40"/>
      <c r="I85" s="40"/>
      <c r="J85" s="40"/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14-01 - Opravy a údržba multifunkčního hřiště</v>
      </c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>Trutnov-Poříčí</v>
      </c>
      <c r="G88" s="40"/>
      <c r="H88" s="40"/>
      <c r="I88" s="32" t="s">
        <v>23</v>
      </c>
      <c r="J88" s="72" t="str">
        <f>IF(J12="","",J12)</f>
        <v>22. 6. 2022</v>
      </c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 xml:space="preserve"> </v>
      </c>
      <c r="G90" s="40"/>
      <c r="H90" s="40"/>
      <c r="I90" s="32" t="s">
        <v>31</v>
      </c>
      <c r="J90" s="36" t="str">
        <f>E21</f>
        <v xml:space="preserve"> </v>
      </c>
      <c r="K90" s="40"/>
      <c r="L90" s="13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IF(E18="","",E18)</f>
        <v>Vyplň údaj</v>
      </c>
      <c r="G91" s="40"/>
      <c r="H91" s="40"/>
      <c r="I91" s="32" t="s">
        <v>33</v>
      </c>
      <c r="J91" s="36" t="str">
        <f>E24</f>
        <v>Jitka Ondrášková</v>
      </c>
      <c r="K91" s="40"/>
      <c r="L91" s="13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73"/>
      <c r="B93" s="174"/>
      <c r="C93" s="175" t="s">
        <v>105</v>
      </c>
      <c r="D93" s="176" t="s">
        <v>56</v>
      </c>
      <c r="E93" s="176" t="s">
        <v>52</v>
      </c>
      <c r="F93" s="176" t="s">
        <v>53</v>
      </c>
      <c r="G93" s="176" t="s">
        <v>106</v>
      </c>
      <c r="H93" s="176" t="s">
        <v>107</v>
      </c>
      <c r="I93" s="176" t="s">
        <v>108</v>
      </c>
      <c r="J93" s="176" t="s">
        <v>87</v>
      </c>
      <c r="K93" s="177" t="s">
        <v>109</v>
      </c>
      <c r="L93" s="178"/>
      <c r="M93" s="92" t="s">
        <v>19</v>
      </c>
      <c r="N93" s="93" t="s">
        <v>41</v>
      </c>
      <c r="O93" s="93" t="s">
        <v>110</v>
      </c>
      <c r="P93" s="93" t="s">
        <v>111</v>
      </c>
      <c r="Q93" s="93" t="s">
        <v>112</v>
      </c>
      <c r="R93" s="93" t="s">
        <v>113</v>
      </c>
      <c r="S93" s="93" t="s">
        <v>114</v>
      </c>
      <c r="T93" s="94" t="s">
        <v>115</v>
      </c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</row>
    <row r="94" spans="1:63" s="2" customFormat="1" ht="22.8" customHeight="1">
      <c r="A94" s="38"/>
      <c r="B94" s="39"/>
      <c r="C94" s="99" t="s">
        <v>116</v>
      </c>
      <c r="D94" s="40"/>
      <c r="E94" s="40"/>
      <c r="F94" s="40"/>
      <c r="G94" s="40"/>
      <c r="H94" s="40"/>
      <c r="I94" s="40"/>
      <c r="J94" s="179">
        <f>BK94</f>
        <v>0</v>
      </c>
      <c r="K94" s="40"/>
      <c r="L94" s="44"/>
      <c r="M94" s="95"/>
      <c r="N94" s="180"/>
      <c r="O94" s="96"/>
      <c r="P94" s="181">
        <f>P95+P140+P175</f>
        <v>0</v>
      </c>
      <c r="Q94" s="96"/>
      <c r="R94" s="181">
        <f>R95+R140+R175</f>
        <v>8.49109448</v>
      </c>
      <c r="S94" s="96"/>
      <c r="T94" s="182">
        <f>T95+T140+T175</f>
        <v>5.607752699999999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70</v>
      </c>
      <c r="AU94" s="17" t="s">
        <v>88</v>
      </c>
      <c r="BK94" s="183">
        <f>BK95+BK140+BK175</f>
        <v>0</v>
      </c>
    </row>
    <row r="95" spans="1:63" s="12" customFormat="1" ht="25.9" customHeight="1">
      <c r="A95" s="12"/>
      <c r="B95" s="184"/>
      <c r="C95" s="185"/>
      <c r="D95" s="186" t="s">
        <v>70</v>
      </c>
      <c r="E95" s="187" t="s">
        <v>117</v>
      </c>
      <c r="F95" s="187" t="s">
        <v>118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P96+P102+P112+P129+P138</f>
        <v>0</v>
      </c>
      <c r="Q95" s="192"/>
      <c r="R95" s="193">
        <f>R96+R102+R112+R129+R138</f>
        <v>7.7194921999999995</v>
      </c>
      <c r="S95" s="192"/>
      <c r="T95" s="194">
        <f>T96+T102+T112+T129+T138</f>
        <v>4.519799999999999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5" t="s">
        <v>79</v>
      </c>
      <c r="AT95" s="196" t="s">
        <v>70</v>
      </c>
      <c r="AU95" s="196" t="s">
        <v>71</v>
      </c>
      <c r="AY95" s="195" t="s">
        <v>119</v>
      </c>
      <c r="BK95" s="197">
        <f>BK96+BK102+BK112+BK129+BK138</f>
        <v>0</v>
      </c>
    </row>
    <row r="96" spans="1:63" s="12" customFormat="1" ht="22.8" customHeight="1">
      <c r="A96" s="12"/>
      <c r="B96" s="184"/>
      <c r="C96" s="185"/>
      <c r="D96" s="186" t="s">
        <v>70</v>
      </c>
      <c r="E96" s="198" t="s">
        <v>79</v>
      </c>
      <c r="F96" s="198" t="s">
        <v>120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SUM(P97:P101)</f>
        <v>0</v>
      </c>
      <c r="Q96" s="192"/>
      <c r="R96" s="193">
        <f>SUM(R97:R101)</f>
        <v>0</v>
      </c>
      <c r="S96" s="192"/>
      <c r="T96" s="194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5" t="s">
        <v>79</v>
      </c>
      <c r="AT96" s="196" t="s">
        <v>70</v>
      </c>
      <c r="AU96" s="196" t="s">
        <v>79</v>
      </c>
      <c r="AY96" s="195" t="s">
        <v>119</v>
      </c>
      <c r="BK96" s="197">
        <f>SUM(BK97:BK101)</f>
        <v>0</v>
      </c>
    </row>
    <row r="97" spans="1:65" s="2" customFormat="1" ht="16.5" customHeight="1">
      <c r="A97" s="38"/>
      <c r="B97" s="39"/>
      <c r="C97" s="200" t="s">
        <v>121</v>
      </c>
      <c r="D97" s="200" t="s">
        <v>122</v>
      </c>
      <c r="E97" s="201" t="s">
        <v>123</v>
      </c>
      <c r="F97" s="202" t="s">
        <v>124</v>
      </c>
      <c r="G97" s="203" t="s">
        <v>125</v>
      </c>
      <c r="H97" s="204">
        <v>38.96</v>
      </c>
      <c r="I97" s="205"/>
      <c r="J97" s="206">
        <f>ROUND(I97*H97,2)</f>
        <v>0</v>
      </c>
      <c r="K97" s="202" t="s">
        <v>126</v>
      </c>
      <c r="L97" s="44"/>
      <c r="M97" s="207" t="s">
        <v>19</v>
      </c>
      <c r="N97" s="208" t="s">
        <v>42</v>
      </c>
      <c r="O97" s="84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1" t="s">
        <v>127</v>
      </c>
      <c r="AT97" s="211" t="s">
        <v>122</v>
      </c>
      <c r="AU97" s="211" t="s">
        <v>81</v>
      </c>
      <c r="AY97" s="17" t="s">
        <v>119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79</v>
      </c>
      <c r="BK97" s="212">
        <f>ROUND(I97*H97,2)</f>
        <v>0</v>
      </c>
      <c r="BL97" s="17" t="s">
        <v>127</v>
      </c>
      <c r="BM97" s="211" t="s">
        <v>128</v>
      </c>
    </row>
    <row r="98" spans="1:47" s="2" customFormat="1" ht="12">
      <c r="A98" s="38"/>
      <c r="B98" s="39"/>
      <c r="C98" s="40"/>
      <c r="D98" s="213" t="s">
        <v>129</v>
      </c>
      <c r="E98" s="40"/>
      <c r="F98" s="214" t="s">
        <v>130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129</v>
      </c>
      <c r="AU98" s="17" t="s">
        <v>81</v>
      </c>
    </row>
    <row r="99" spans="1:51" s="13" customFormat="1" ht="12">
      <c r="A99" s="13"/>
      <c r="B99" s="218"/>
      <c r="C99" s="219"/>
      <c r="D99" s="220" t="s">
        <v>131</v>
      </c>
      <c r="E99" s="221" t="s">
        <v>19</v>
      </c>
      <c r="F99" s="222" t="s">
        <v>132</v>
      </c>
      <c r="G99" s="219"/>
      <c r="H99" s="223">
        <v>38.96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131</v>
      </c>
      <c r="AU99" s="229" t="s">
        <v>81</v>
      </c>
      <c r="AV99" s="13" t="s">
        <v>81</v>
      </c>
      <c r="AW99" s="13" t="s">
        <v>32</v>
      </c>
      <c r="AX99" s="13" t="s">
        <v>79</v>
      </c>
      <c r="AY99" s="229" t="s">
        <v>119</v>
      </c>
    </row>
    <row r="100" spans="1:65" s="2" customFormat="1" ht="16.5" customHeight="1">
      <c r="A100" s="38"/>
      <c r="B100" s="39"/>
      <c r="C100" s="200" t="s">
        <v>133</v>
      </c>
      <c r="D100" s="200" t="s">
        <v>122</v>
      </c>
      <c r="E100" s="201" t="s">
        <v>134</v>
      </c>
      <c r="F100" s="202" t="s">
        <v>135</v>
      </c>
      <c r="G100" s="203" t="s">
        <v>125</v>
      </c>
      <c r="H100" s="204">
        <v>38.96</v>
      </c>
      <c r="I100" s="205"/>
      <c r="J100" s="206">
        <f>ROUND(I100*H100,2)</f>
        <v>0</v>
      </c>
      <c r="K100" s="202" t="s">
        <v>126</v>
      </c>
      <c r="L100" s="44"/>
      <c r="M100" s="207" t="s">
        <v>19</v>
      </c>
      <c r="N100" s="208" t="s">
        <v>42</v>
      </c>
      <c r="O100" s="84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1" t="s">
        <v>127</v>
      </c>
      <c r="AT100" s="211" t="s">
        <v>122</v>
      </c>
      <c r="AU100" s="211" t="s">
        <v>81</v>
      </c>
      <c r="AY100" s="17" t="s">
        <v>119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7" t="s">
        <v>79</v>
      </c>
      <c r="BK100" s="212">
        <f>ROUND(I100*H100,2)</f>
        <v>0</v>
      </c>
      <c r="BL100" s="17" t="s">
        <v>127</v>
      </c>
      <c r="BM100" s="211" t="s">
        <v>136</v>
      </c>
    </row>
    <row r="101" spans="1:47" s="2" customFormat="1" ht="12">
      <c r="A101" s="38"/>
      <c r="B101" s="39"/>
      <c r="C101" s="40"/>
      <c r="D101" s="213" t="s">
        <v>129</v>
      </c>
      <c r="E101" s="40"/>
      <c r="F101" s="214" t="s">
        <v>137</v>
      </c>
      <c r="G101" s="40"/>
      <c r="H101" s="40"/>
      <c r="I101" s="215"/>
      <c r="J101" s="40"/>
      <c r="K101" s="40"/>
      <c r="L101" s="44"/>
      <c r="M101" s="216"/>
      <c r="N101" s="217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129</v>
      </c>
      <c r="AU101" s="17" t="s">
        <v>81</v>
      </c>
    </row>
    <row r="102" spans="1:63" s="12" customFormat="1" ht="22.8" customHeight="1">
      <c r="A102" s="12"/>
      <c r="B102" s="184"/>
      <c r="C102" s="185"/>
      <c r="D102" s="186" t="s">
        <v>70</v>
      </c>
      <c r="E102" s="198" t="s">
        <v>138</v>
      </c>
      <c r="F102" s="198" t="s">
        <v>139</v>
      </c>
      <c r="G102" s="185"/>
      <c r="H102" s="185"/>
      <c r="I102" s="188"/>
      <c r="J102" s="199">
        <f>BK102</f>
        <v>0</v>
      </c>
      <c r="K102" s="185"/>
      <c r="L102" s="190"/>
      <c r="M102" s="191"/>
      <c r="N102" s="192"/>
      <c r="O102" s="192"/>
      <c r="P102" s="193">
        <f>SUM(P103:P111)</f>
        <v>0</v>
      </c>
      <c r="Q102" s="192"/>
      <c r="R102" s="193">
        <f>SUM(R103:R111)</f>
        <v>0.011193000000000002</v>
      </c>
      <c r="S102" s="192"/>
      <c r="T102" s="194">
        <f>SUM(T103:T111)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5" t="s">
        <v>79</v>
      </c>
      <c r="AT102" s="196" t="s">
        <v>70</v>
      </c>
      <c r="AU102" s="196" t="s">
        <v>79</v>
      </c>
      <c r="AY102" s="195" t="s">
        <v>119</v>
      </c>
      <c r="BK102" s="197">
        <f>SUM(BK103:BK111)</f>
        <v>0</v>
      </c>
    </row>
    <row r="103" spans="1:65" s="2" customFormat="1" ht="16.5" customHeight="1">
      <c r="A103" s="38"/>
      <c r="B103" s="39"/>
      <c r="C103" s="200" t="s">
        <v>81</v>
      </c>
      <c r="D103" s="200" t="s">
        <v>122</v>
      </c>
      <c r="E103" s="201" t="s">
        <v>140</v>
      </c>
      <c r="F103" s="202" t="s">
        <v>141</v>
      </c>
      <c r="G103" s="203" t="s">
        <v>142</v>
      </c>
      <c r="H103" s="204">
        <v>106.6</v>
      </c>
      <c r="I103" s="205"/>
      <c r="J103" s="206">
        <f>ROUND(I103*H103,2)</f>
        <v>0</v>
      </c>
      <c r="K103" s="202" t="s">
        <v>126</v>
      </c>
      <c r="L103" s="44"/>
      <c r="M103" s="207" t="s">
        <v>19</v>
      </c>
      <c r="N103" s="208" t="s">
        <v>42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127</v>
      </c>
      <c r="AT103" s="211" t="s">
        <v>122</v>
      </c>
      <c r="AU103" s="211" t="s">
        <v>81</v>
      </c>
      <c r="AY103" s="17" t="s">
        <v>119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79</v>
      </c>
      <c r="BK103" s="212">
        <f>ROUND(I103*H103,2)</f>
        <v>0</v>
      </c>
      <c r="BL103" s="17" t="s">
        <v>127</v>
      </c>
      <c r="BM103" s="211" t="s">
        <v>143</v>
      </c>
    </row>
    <row r="104" spans="1:47" s="2" customFormat="1" ht="12">
      <c r="A104" s="38"/>
      <c r="B104" s="39"/>
      <c r="C104" s="40"/>
      <c r="D104" s="213" t="s">
        <v>129</v>
      </c>
      <c r="E104" s="40"/>
      <c r="F104" s="214" t="s">
        <v>144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129</v>
      </c>
      <c r="AU104" s="17" t="s">
        <v>81</v>
      </c>
    </row>
    <row r="105" spans="1:51" s="13" customFormat="1" ht="12">
      <c r="A105" s="13"/>
      <c r="B105" s="218"/>
      <c r="C105" s="219"/>
      <c r="D105" s="220" t="s">
        <v>131</v>
      </c>
      <c r="E105" s="221" t="s">
        <v>19</v>
      </c>
      <c r="F105" s="222" t="s">
        <v>145</v>
      </c>
      <c r="G105" s="219"/>
      <c r="H105" s="223">
        <v>106.6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131</v>
      </c>
      <c r="AU105" s="229" t="s">
        <v>81</v>
      </c>
      <c r="AV105" s="13" t="s">
        <v>81</v>
      </c>
      <c r="AW105" s="13" t="s">
        <v>32</v>
      </c>
      <c r="AX105" s="13" t="s">
        <v>79</v>
      </c>
      <c r="AY105" s="229" t="s">
        <v>119</v>
      </c>
    </row>
    <row r="106" spans="1:65" s="2" customFormat="1" ht="21.75" customHeight="1">
      <c r="A106" s="38"/>
      <c r="B106" s="39"/>
      <c r="C106" s="230" t="s">
        <v>79</v>
      </c>
      <c r="D106" s="230" t="s">
        <v>146</v>
      </c>
      <c r="E106" s="231" t="s">
        <v>147</v>
      </c>
      <c r="F106" s="232" t="s">
        <v>148</v>
      </c>
      <c r="G106" s="233" t="s">
        <v>149</v>
      </c>
      <c r="H106" s="234">
        <v>289.84</v>
      </c>
      <c r="I106" s="235"/>
      <c r="J106" s="236">
        <f>ROUND(I106*H106,2)</f>
        <v>0</v>
      </c>
      <c r="K106" s="232" t="s">
        <v>19</v>
      </c>
      <c r="L106" s="237"/>
      <c r="M106" s="238" t="s">
        <v>19</v>
      </c>
      <c r="N106" s="239" t="s">
        <v>42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150</v>
      </c>
      <c r="AT106" s="211" t="s">
        <v>146</v>
      </c>
      <c r="AU106" s="211" t="s">
        <v>81</v>
      </c>
      <c r="AY106" s="17" t="s">
        <v>119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79</v>
      </c>
      <c r="BK106" s="212">
        <f>ROUND(I106*H106,2)</f>
        <v>0</v>
      </c>
      <c r="BL106" s="17" t="s">
        <v>127</v>
      </c>
      <c r="BM106" s="211" t="s">
        <v>151</v>
      </c>
    </row>
    <row r="107" spans="1:51" s="13" customFormat="1" ht="12">
      <c r="A107" s="13"/>
      <c r="B107" s="218"/>
      <c r="C107" s="219"/>
      <c r="D107" s="220" t="s">
        <v>131</v>
      </c>
      <c r="E107" s="221" t="s">
        <v>19</v>
      </c>
      <c r="F107" s="222" t="s">
        <v>152</v>
      </c>
      <c r="G107" s="219"/>
      <c r="H107" s="223">
        <v>289.84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131</v>
      </c>
      <c r="AU107" s="229" t="s">
        <v>81</v>
      </c>
      <c r="AV107" s="13" t="s">
        <v>81</v>
      </c>
      <c r="AW107" s="13" t="s">
        <v>32</v>
      </c>
      <c r="AX107" s="13" t="s">
        <v>79</v>
      </c>
      <c r="AY107" s="229" t="s">
        <v>119</v>
      </c>
    </row>
    <row r="108" spans="1:65" s="2" customFormat="1" ht="16.5" customHeight="1">
      <c r="A108" s="38"/>
      <c r="B108" s="39"/>
      <c r="C108" s="200" t="s">
        <v>153</v>
      </c>
      <c r="D108" s="200" t="s">
        <v>122</v>
      </c>
      <c r="E108" s="201" t="s">
        <v>154</v>
      </c>
      <c r="F108" s="202" t="s">
        <v>155</v>
      </c>
      <c r="G108" s="203" t="s">
        <v>142</v>
      </c>
      <c r="H108" s="204">
        <v>213.2</v>
      </c>
      <c r="I108" s="205"/>
      <c r="J108" s="206">
        <f>ROUND(I108*H108,2)</f>
        <v>0</v>
      </c>
      <c r="K108" s="202" t="s">
        <v>19</v>
      </c>
      <c r="L108" s="44"/>
      <c r="M108" s="207" t="s">
        <v>19</v>
      </c>
      <c r="N108" s="208" t="s">
        <v>42</v>
      </c>
      <c r="O108" s="84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1" t="s">
        <v>127</v>
      </c>
      <c r="AT108" s="211" t="s">
        <v>122</v>
      </c>
      <c r="AU108" s="211" t="s">
        <v>81</v>
      </c>
      <c r="AY108" s="17" t="s">
        <v>119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7" t="s">
        <v>79</v>
      </c>
      <c r="BK108" s="212">
        <f>ROUND(I108*H108,2)</f>
        <v>0</v>
      </c>
      <c r="BL108" s="17" t="s">
        <v>127</v>
      </c>
      <c r="BM108" s="211" t="s">
        <v>156</v>
      </c>
    </row>
    <row r="109" spans="1:51" s="13" customFormat="1" ht="12">
      <c r="A109" s="13"/>
      <c r="B109" s="218"/>
      <c r="C109" s="219"/>
      <c r="D109" s="220" t="s">
        <v>131</v>
      </c>
      <c r="E109" s="221" t="s">
        <v>19</v>
      </c>
      <c r="F109" s="222" t="s">
        <v>157</v>
      </c>
      <c r="G109" s="219"/>
      <c r="H109" s="223">
        <v>213.2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131</v>
      </c>
      <c r="AU109" s="229" t="s">
        <v>81</v>
      </c>
      <c r="AV109" s="13" t="s">
        <v>81</v>
      </c>
      <c r="AW109" s="13" t="s">
        <v>32</v>
      </c>
      <c r="AX109" s="13" t="s">
        <v>79</v>
      </c>
      <c r="AY109" s="229" t="s">
        <v>119</v>
      </c>
    </row>
    <row r="110" spans="1:65" s="2" customFormat="1" ht="16.5" customHeight="1">
      <c r="A110" s="38"/>
      <c r="B110" s="39"/>
      <c r="C110" s="230" t="s">
        <v>158</v>
      </c>
      <c r="D110" s="230" t="s">
        <v>146</v>
      </c>
      <c r="E110" s="231" t="s">
        <v>159</v>
      </c>
      <c r="F110" s="232" t="s">
        <v>160</v>
      </c>
      <c r="G110" s="233" t="s">
        <v>142</v>
      </c>
      <c r="H110" s="234">
        <v>223.86</v>
      </c>
      <c r="I110" s="235"/>
      <c r="J110" s="236">
        <f>ROUND(I110*H110,2)</f>
        <v>0</v>
      </c>
      <c r="K110" s="232" t="s">
        <v>19</v>
      </c>
      <c r="L110" s="237"/>
      <c r="M110" s="238" t="s">
        <v>19</v>
      </c>
      <c r="N110" s="239" t="s">
        <v>42</v>
      </c>
      <c r="O110" s="84"/>
      <c r="P110" s="209">
        <f>O110*H110</f>
        <v>0</v>
      </c>
      <c r="Q110" s="209">
        <v>5E-05</v>
      </c>
      <c r="R110" s="209">
        <f>Q110*H110</f>
        <v>0.011193000000000002</v>
      </c>
      <c r="S110" s="209">
        <v>0</v>
      </c>
      <c r="T110" s="210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1" t="s">
        <v>150</v>
      </c>
      <c r="AT110" s="211" t="s">
        <v>146</v>
      </c>
      <c r="AU110" s="211" t="s">
        <v>81</v>
      </c>
      <c r="AY110" s="17" t="s">
        <v>119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7" t="s">
        <v>79</v>
      </c>
      <c r="BK110" s="212">
        <f>ROUND(I110*H110,2)</f>
        <v>0</v>
      </c>
      <c r="BL110" s="17" t="s">
        <v>127</v>
      </c>
      <c r="BM110" s="211" t="s">
        <v>161</v>
      </c>
    </row>
    <row r="111" spans="1:51" s="13" customFormat="1" ht="12">
      <c r="A111" s="13"/>
      <c r="B111" s="218"/>
      <c r="C111" s="219"/>
      <c r="D111" s="220" t="s">
        <v>131</v>
      </c>
      <c r="E111" s="219"/>
      <c r="F111" s="222" t="s">
        <v>162</v>
      </c>
      <c r="G111" s="219"/>
      <c r="H111" s="223">
        <v>223.86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131</v>
      </c>
      <c r="AU111" s="229" t="s">
        <v>81</v>
      </c>
      <c r="AV111" s="13" t="s">
        <v>81</v>
      </c>
      <c r="AW111" s="13" t="s">
        <v>4</v>
      </c>
      <c r="AX111" s="13" t="s">
        <v>79</v>
      </c>
      <c r="AY111" s="229" t="s">
        <v>119</v>
      </c>
    </row>
    <row r="112" spans="1:63" s="12" customFormat="1" ht="22.8" customHeight="1">
      <c r="A112" s="12"/>
      <c r="B112" s="184"/>
      <c r="C112" s="185"/>
      <c r="D112" s="186" t="s">
        <v>70</v>
      </c>
      <c r="E112" s="198" t="s">
        <v>163</v>
      </c>
      <c r="F112" s="198" t="s">
        <v>164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SUM(P113:P128)</f>
        <v>0</v>
      </c>
      <c r="Q112" s="192"/>
      <c r="R112" s="193">
        <f>SUM(R113:R128)</f>
        <v>7.7082992</v>
      </c>
      <c r="S112" s="192"/>
      <c r="T112" s="194">
        <f>SUM(T113:T128)</f>
        <v>4.519799999999999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5" t="s">
        <v>79</v>
      </c>
      <c r="AT112" s="196" t="s">
        <v>70</v>
      </c>
      <c r="AU112" s="196" t="s">
        <v>79</v>
      </c>
      <c r="AY112" s="195" t="s">
        <v>119</v>
      </c>
      <c r="BK112" s="197">
        <f>SUM(BK113:BK128)</f>
        <v>0</v>
      </c>
    </row>
    <row r="113" spans="1:65" s="2" customFormat="1" ht="24.15" customHeight="1">
      <c r="A113" s="38"/>
      <c r="B113" s="39"/>
      <c r="C113" s="200" t="s">
        <v>138</v>
      </c>
      <c r="D113" s="200" t="s">
        <v>122</v>
      </c>
      <c r="E113" s="201" t="s">
        <v>165</v>
      </c>
      <c r="F113" s="202" t="s">
        <v>166</v>
      </c>
      <c r="G113" s="203" t="s">
        <v>125</v>
      </c>
      <c r="H113" s="204">
        <v>502.2</v>
      </c>
      <c r="I113" s="205"/>
      <c r="J113" s="206">
        <f>ROUND(I113*H113,2)</f>
        <v>0</v>
      </c>
      <c r="K113" s="202" t="s">
        <v>126</v>
      </c>
      <c r="L113" s="44"/>
      <c r="M113" s="207" t="s">
        <v>19</v>
      </c>
      <c r="N113" s="208" t="s">
        <v>42</v>
      </c>
      <c r="O113" s="84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127</v>
      </c>
      <c r="AT113" s="211" t="s">
        <v>122</v>
      </c>
      <c r="AU113" s="211" t="s">
        <v>81</v>
      </c>
      <c r="AY113" s="17" t="s">
        <v>119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79</v>
      </c>
      <c r="BK113" s="212">
        <f>ROUND(I113*H113,2)</f>
        <v>0</v>
      </c>
      <c r="BL113" s="17" t="s">
        <v>127</v>
      </c>
      <c r="BM113" s="211" t="s">
        <v>167</v>
      </c>
    </row>
    <row r="114" spans="1:47" s="2" customFormat="1" ht="12">
      <c r="A114" s="38"/>
      <c r="B114" s="39"/>
      <c r="C114" s="40"/>
      <c r="D114" s="213" t="s">
        <v>129</v>
      </c>
      <c r="E114" s="40"/>
      <c r="F114" s="214" t="s">
        <v>168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129</v>
      </c>
      <c r="AU114" s="17" t="s">
        <v>81</v>
      </c>
    </row>
    <row r="115" spans="1:51" s="13" customFormat="1" ht="12">
      <c r="A115" s="13"/>
      <c r="B115" s="218"/>
      <c r="C115" s="219"/>
      <c r="D115" s="220" t="s">
        <v>131</v>
      </c>
      <c r="E115" s="221" t="s">
        <v>19</v>
      </c>
      <c r="F115" s="222" t="s">
        <v>169</v>
      </c>
      <c r="G115" s="219"/>
      <c r="H115" s="223">
        <v>502.2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131</v>
      </c>
      <c r="AU115" s="229" t="s">
        <v>81</v>
      </c>
      <c r="AV115" s="13" t="s">
        <v>81</v>
      </c>
      <c r="AW115" s="13" t="s">
        <v>32</v>
      </c>
      <c r="AX115" s="13" t="s">
        <v>79</v>
      </c>
      <c r="AY115" s="229" t="s">
        <v>119</v>
      </c>
    </row>
    <row r="116" spans="1:65" s="2" customFormat="1" ht="16.5" customHeight="1">
      <c r="A116" s="38"/>
      <c r="B116" s="39"/>
      <c r="C116" s="230" t="s">
        <v>127</v>
      </c>
      <c r="D116" s="230" t="s">
        <v>146</v>
      </c>
      <c r="E116" s="231" t="s">
        <v>170</v>
      </c>
      <c r="F116" s="232" t="s">
        <v>171</v>
      </c>
      <c r="G116" s="233" t="s">
        <v>172</v>
      </c>
      <c r="H116" s="234">
        <v>0.251</v>
      </c>
      <c r="I116" s="235"/>
      <c r="J116" s="236">
        <f>ROUND(I116*H116,2)</f>
        <v>0</v>
      </c>
      <c r="K116" s="232" t="s">
        <v>126</v>
      </c>
      <c r="L116" s="237"/>
      <c r="M116" s="238" t="s">
        <v>19</v>
      </c>
      <c r="N116" s="239" t="s">
        <v>42</v>
      </c>
      <c r="O116" s="84"/>
      <c r="P116" s="209">
        <f>O116*H116</f>
        <v>0</v>
      </c>
      <c r="Q116" s="209">
        <v>1</v>
      </c>
      <c r="R116" s="209">
        <f>Q116*H116</f>
        <v>0.251</v>
      </c>
      <c r="S116" s="209">
        <v>0</v>
      </c>
      <c r="T116" s="210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1" t="s">
        <v>150</v>
      </c>
      <c r="AT116" s="211" t="s">
        <v>146</v>
      </c>
      <c r="AU116" s="211" t="s">
        <v>81</v>
      </c>
      <c r="AY116" s="17" t="s">
        <v>119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7" t="s">
        <v>79</v>
      </c>
      <c r="BK116" s="212">
        <f>ROUND(I116*H116,2)</f>
        <v>0</v>
      </c>
      <c r="BL116" s="17" t="s">
        <v>127</v>
      </c>
      <c r="BM116" s="211" t="s">
        <v>173</v>
      </c>
    </row>
    <row r="117" spans="1:51" s="13" customFormat="1" ht="12">
      <c r="A117" s="13"/>
      <c r="B117" s="218"/>
      <c r="C117" s="219"/>
      <c r="D117" s="220" t="s">
        <v>131</v>
      </c>
      <c r="E117" s="219"/>
      <c r="F117" s="222" t="s">
        <v>174</v>
      </c>
      <c r="G117" s="219"/>
      <c r="H117" s="223">
        <v>0.251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131</v>
      </c>
      <c r="AU117" s="229" t="s">
        <v>81</v>
      </c>
      <c r="AV117" s="13" t="s">
        <v>81</v>
      </c>
      <c r="AW117" s="13" t="s">
        <v>4</v>
      </c>
      <c r="AX117" s="13" t="s">
        <v>79</v>
      </c>
      <c r="AY117" s="229" t="s">
        <v>119</v>
      </c>
    </row>
    <row r="118" spans="1:65" s="2" customFormat="1" ht="16.5" customHeight="1">
      <c r="A118" s="38"/>
      <c r="B118" s="39"/>
      <c r="C118" s="200" t="s">
        <v>163</v>
      </c>
      <c r="D118" s="200" t="s">
        <v>122</v>
      </c>
      <c r="E118" s="201" t="s">
        <v>175</v>
      </c>
      <c r="F118" s="202" t="s">
        <v>176</v>
      </c>
      <c r="G118" s="203" t="s">
        <v>125</v>
      </c>
      <c r="H118" s="204">
        <v>502.2</v>
      </c>
      <c r="I118" s="205"/>
      <c r="J118" s="206">
        <f>ROUND(I118*H118,2)</f>
        <v>0</v>
      </c>
      <c r="K118" s="202" t="s">
        <v>19</v>
      </c>
      <c r="L118" s="44"/>
      <c r="M118" s="207" t="s">
        <v>19</v>
      </c>
      <c r="N118" s="208" t="s">
        <v>42</v>
      </c>
      <c r="O118" s="84"/>
      <c r="P118" s="209">
        <f>O118*H118</f>
        <v>0</v>
      </c>
      <c r="Q118" s="209">
        <v>0.002</v>
      </c>
      <c r="R118" s="209">
        <f>Q118*H118</f>
        <v>1.0044</v>
      </c>
      <c r="S118" s="209">
        <v>0.009</v>
      </c>
      <c r="T118" s="210">
        <f>S118*H118</f>
        <v>4.519799999999999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1" t="s">
        <v>127</v>
      </c>
      <c r="AT118" s="211" t="s">
        <v>122</v>
      </c>
      <c r="AU118" s="211" t="s">
        <v>81</v>
      </c>
      <c r="AY118" s="17" t="s">
        <v>119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7" t="s">
        <v>79</v>
      </c>
      <c r="BK118" s="212">
        <f>ROUND(I118*H118,2)</f>
        <v>0</v>
      </c>
      <c r="BL118" s="17" t="s">
        <v>127</v>
      </c>
      <c r="BM118" s="211" t="s">
        <v>177</v>
      </c>
    </row>
    <row r="119" spans="1:65" s="2" customFormat="1" ht="21.75" customHeight="1">
      <c r="A119" s="38"/>
      <c r="B119" s="39"/>
      <c r="C119" s="200" t="s">
        <v>178</v>
      </c>
      <c r="D119" s="200" t="s">
        <v>122</v>
      </c>
      <c r="E119" s="201" t="s">
        <v>179</v>
      </c>
      <c r="F119" s="202" t="s">
        <v>180</v>
      </c>
      <c r="G119" s="203" t="s">
        <v>142</v>
      </c>
      <c r="H119" s="204">
        <v>215.82</v>
      </c>
      <c r="I119" s="205"/>
      <c r="J119" s="206">
        <f>ROUND(I119*H119,2)</f>
        <v>0</v>
      </c>
      <c r="K119" s="202" t="s">
        <v>19</v>
      </c>
      <c r="L119" s="44"/>
      <c r="M119" s="207" t="s">
        <v>19</v>
      </c>
      <c r="N119" s="208" t="s">
        <v>42</v>
      </c>
      <c r="O119" s="84"/>
      <c r="P119" s="209">
        <f>O119*H119</f>
        <v>0</v>
      </c>
      <c r="Q119" s="209">
        <v>0.00031</v>
      </c>
      <c r="R119" s="209">
        <f>Q119*H119</f>
        <v>0.0669042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127</v>
      </c>
      <c r="AT119" s="211" t="s">
        <v>122</v>
      </c>
      <c r="AU119" s="211" t="s">
        <v>81</v>
      </c>
      <c r="AY119" s="17" t="s">
        <v>119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79</v>
      </c>
      <c r="BK119" s="212">
        <f>ROUND(I119*H119,2)</f>
        <v>0</v>
      </c>
      <c r="BL119" s="17" t="s">
        <v>127</v>
      </c>
      <c r="BM119" s="211" t="s">
        <v>181</v>
      </c>
    </row>
    <row r="120" spans="1:51" s="13" customFormat="1" ht="12">
      <c r="A120" s="13"/>
      <c r="B120" s="218"/>
      <c r="C120" s="219"/>
      <c r="D120" s="220" t="s">
        <v>131</v>
      </c>
      <c r="E120" s="221" t="s">
        <v>19</v>
      </c>
      <c r="F120" s="222" t="s">
        <v>182</v>
      </c>
      <c r="G120" s="219"/>
      <c r="H120" s="223">
        <v>117.02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131</v>
      </c>
      <c r="AU120" s="229" t="s">
        <v>81</v>
      </c>
      <c r="AV120" s="13" t="s">
        <v>81</v>
      </c>
      <c r="AW120" s="13" t="s">
        <v>32</v>
      </c>
      <c r="AX120" s="13" t="s">
        <v>71</v>
      </c>
      <c r="AY120" s="229" t="s">
        <v>119</v>
      </c>
    </row>
    <row r="121" spans="1:51" s="13" customFormat="1" ht="12">
      <c r="A121" s="13"/>
      <c r="B121" s="218"/>
      <c r="C121" s="219"/>
      <c r="D121" s="220" t="s">
        <v>131</v>
      </c>
      <c r="E121" s="221" t="s">
        <v>19</v>
      </c>
      <c r="F121" s="222" t="s">
        <v>183</v>
      </c>
      <c r="G121" s="219"/>
      <c r="H121" s="223">
        <v>81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131</v>
      </c>
      <c r="AU121" s="229" t="s">
        <v>81</v>
      </c>
      <c r="AV121" s="13" t="s">
        <v>81</v>
      </c>
      <c r="AW121" s="13" t="s">
        <v>32</v>
      </c>
      <c r="AX121" s="13" t="s">
        <v>71</v>
      </c>
      <c r="AY121" s="229" t="s">
        <v>119</v>
      </c>
    </row>
    <row r="122" spans="1:51" s="13" customFormat="1" ht="12">
      <c r="A122" s="13"/>
      <c r="B122" s="218"/>
      <c r="C122" s="219"/>
      <c r="D122" s="220" t="s">
        <v>131</v>
      </c>
      <c r="E122" s="221" t="s">
        <v>19</v>
      </c>
      <c r="F122" s="222" t="s">
        <v>184</v>
      </c>
      <c r="G122" s="219"/>
      <c r="H122" s="223">
        <v>17.8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131</v>
      </c>
      <c r="AU122" s="229" t="s">
        <v>81</v>
      </c>
      <c r="AV122" s="13" t="s">
        <v>81</v>
      </c>
      <c r="AW122" s="13" t="s">
        <v>32</v>
      </c>
      <c r="AX122" s="13" t="s">
        <v>71</v>
      </c>
      <c r="AY122" s="229" t="s">
        <v>119</v>
      </c>
    </row>
    <row r="123" spans="1:51" s="14" customFormat="1" ht="12">
      <c r="A123" s="14"/>
      <c r="B123" s="240"/>
      <c r="C123" s="241"/>
      <c r="D123" s="220" t="s">
        <v>131</v>
      </c>
      <c r="E123" s="242" t="s">
        <v>19</v>
      </c>
      <c r="F123" s="243" t="s">
        <v>185</v>
      </c>
      <c r="G123" s="241"/>
      <c r="H123" s="244">
        <v>215.82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131</v>
      </c>
      <c r="AU123" s="250" t="s">
        <v>81</v>
      </c>
      <c r="AV123" s="14" t="s">
        <v>127</v>
      </c>
      <c r="AW123" s="14" t="s">
        <v>32</v>
      </c>
      <c r="AX123" s="14" t="s">
        <v>79</v>
      </c>
      <c r="AY123" s="250" t="s">
        <v>119</v>
      </c>
    </row>
    <row r="124" spans="1:65" s="2" customFormat="1" ht="37.8" customHeight="1">
      <c r="A124" s="38"/>
      <c r="B124" s="39"/>
      <c r="C124" s="200" t="s">
        <v>186</v>
      </c>
      <c r="D124" s="200" t="s">
        <v>122</v>
      </c>
      <c r="E124" s="201" t="s">
        <v>187</v>
      </c>
      <c r="F124" s="202" t="s">
        <v>188</v>
      </c>
      <c r="G124" s="203" t="s">
        <v>125</v>
      </c>
      <c r="H124" s="204">
        <v>29.1</v>
      </c>
      <c r="I124" s="205"/>
      <c r="J124" s="206">
        <f>ROUND(I124*H124,2)</f>
        <v>0</v>
      </c>
      <c r="K124" s="202" t="s">
        <v>126</v>
      </c>
      <c r="L124" s="44"/>
      <c r="M124" s="207" t="s">
        <v>19</v>
      </c>
      <c r="N124" s="208" t="s">
        <v>42</v>
      </c>
      <c r="O124" s="84"/>
      <c r="P124" s="209">
        <f>O124*H124</f>
        <v>0</v>
      </c>
      <c r="Q124" s="209">
        <v>0.101</v>
      </c>
      <c r="R124" s="209">
        <f>Q124*H124</f>
        <v>2.9391000000000003</v>
      </c>
      <c r="S124" s="209">
        <v>0</v>
      </c>
      <c r="T124" s="21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1" t="s">
        <v>127</v>
      </c>
      <c r="AT124" s="211" t="s">
        <v>122</v>
      </c>
      <c r="AU124" s="211" t="s">
        <v>81</v>
      </c>
      <c r="AY124" s="17" t="s">
        <v>119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7" t="s">
        <v>79</v>
      </c>
      <c r="BK124" s="212">
        <f>ROUND(I124*H124,2)</f>
        <v>0</v>
      </c>
      <c r="BL124" s="17" t="s">
        <v>127</v>
      </c>
      <c r="BM124" s="211" t="s">
        <v>189</v>
      </c>
    </row>
    <row r="125" spans="1:47" s="2" customFormat="1" ht="12">
      <c r="A125" s="38"/>
      <c r="B125" s="39"/>
      <c r="C125" s="40"/>
      <c r="D125" s="213" t="s">
        <v>129</v>
      </c>
      <c r="E125" s="40"/>
      <c r="F125" s="214" t="s">
        <v>190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129</v>
      </c>
      <c r="AU125" s="17" t="s">
        <v>81</v>
      </c>
    </row>
    <row r="126" spans="1:51" s="13" customFormat="1" ht="12">
      <c r="A126" s="13"/>
      <c r="B126" s="218"/>
      <c r="C126" s="219"/>
      <c r="D126" s="220" t="s">
        <v>131</v>
      </c>
      <c r="E126" s="221" t="s">
        <v>19</v>
      </c>
      <c r="F126" s="222" t="s">
        <v>191</v>
      </c>
      <c r="G126" s="219"/>
      <c r="H126" s="223">
        <v>29.1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131</v>
      </c>
      <c r="AU126" s="229" t="s">
        <v>81</v>
      </c>
      <c r="AV126" s="13" t="s">
        <v>81</v>
      </c>
      <c r="AW126" s="13" t="s">
        <v>32</v>
      </c>
      <c r="AX126" s="13" t="s">
        <v>79</v>
      </c>
      <c r="AY126" s="229" t="s">
        <v>119</v>
      </c>
    </row>
    <row r="127" spans="1:65" s="2" customFormat="1" ht="16.5" customHeight="1">
      <c r="A127" s="38"/>
      <c r="B127" s="39"/>
      <c r="C127" s="230" t="s">
        <v>192</v>
      </c>
      <c r="D127" s="230" t="s">
        <v>146</v>
      </c>
      <c r="E127" s="231" t="s">
        <v>193</v>
      </c>
      <c r="F127" s="232" t="s">
        <v>194</v>
      </c>
      <c r="G127" s="233" t="s">
        <v>125</v>
      </c>
      <c r="H127" s="234">
        <v>29.973</v>
      </c>
      <c r="I127" s="235"/>
      <c r="J127" s="236">
        <f>ROUND(I127*H127,2)</f>
        <v>0</v>
      </c>
      <c r="K127" s="232" t="s">
        <v>126</v>
      </c>
      <c r="L127" s="237"/>
      <c r="M127" s="238" t="s">
        <v>19</v>
      </c>
      <c r="N127" s="239" t="s">
        <v>42</v>
      </c>
      <c r="O127" s="84"/>
      <c r="P127" s="209">
        <f>O127*H127</f>
        <v>0</v>
      </c>
      <c r="Q127" s="209">
        <v>0.115</v>
      </c>
      <c r="R127" s="209">
        <f>Q127*H127</f>
        <v>3.446895</v>
      </c>
      <c r="S127" s="209">
        <v>0</v>
      </c>
      <c r="T127" s="21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1" t="s">
        <v>150</v>
      </c>
      <c r="AT127" s="211" t="s">
        <v>146</v>
      </c>
      <c r="AU127" s="211" t="s">
        <v>81</v>
      </c>
      <c r="AY127" s="17" t="s">
        <v>119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7" t="s">
        <v>79</v>
      </c>
      <c r="BK127" s="212">
        <f>ROUND(I127*H127,2)</f>
        <v>0</v>
      </c>
      <c r="BL127" s="17" t="s">
        <v>127</v>
      </c>
      <c r="BM127" s="211" t="s">
        <v>195</v>
      </c>
    </row>
    <row r="128" spans="1:51" s="13" customFormat="1" ht="12">
      <c r="A128" s="13"/>
      <c r="B128" s="218"/>
      <c r="C128" s="219"/>
      <c r="D128" s="220" t="s">
        <v>131</v>
      </c>
      <c r="E128" s="219"/>
      <c r="F128" s="222" t="s">
        <v>196</v>
      </c>
      <c r="G128" s="219"/>
      <c r="H128" s="223">
        <v>29.973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131</v>
      </c>
      <c r="AU128" s="229" t="s">
        <v>81</v>
      </c>
      <c r="AV128" s="13" t="s">
        <v>81</v>
      </c>
      <c r="AW128" s="13" t="s">
        <v>4</v>
      </c>
      <c r="AX128" s="13" t="s">
        <v>79</v>
      </c>
      <c r="AY128" s="229" t="s">
        <v>119</v>
      </c>
    </row>
    <row r="129" spans="1:63" s="12" customFormat="1" ht="22.8" customHeight="1">
      <c r="A129" s="12"/>
      <c r="B129" s="184"/>
      <c r="C129" s="185"/>
      <c r="D129" s="186" t="s">
        <v>70</v>
      </c>
      <c r="E129" s="198" t="s">
        <v>197</v>
      </c>
      <c r="F129" s="198" t="s">
        <v>198</v>
      </c>
      <c r="G129" s="185"/>
      <c r="H129" s="185"/>
      <c r="I129" s="188"/>
      <c r="J129" s="199">
        <f>BK129</f>
        <v>0</v>
      </c>
      <c r="K129" s="185"/>
      <c r="L129" s="190"/>
      <c r="M129" s="191"/>
      <c r="N129" s="192"/>
      <c r="O129" s="192"/>
      <c r="P129" s="193">
        <f>SUM(P130:P137)</f>
        <v>0</v>
      </c>
      <c r="Q129" s="192"/>
      <c r="R129" s="193">
        <f>SUM(R130:R137)</f>
        <v>0</v>
      </c>
      <c r="S129" s="192"/>
      <c r="T129" s="194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5" t="s">
        <v>79</v>
      </c>
      <c r="AT129" s="196" t="s">
        <v>70</v>
      </c>
      <c r="AU129" s="196" t="s">
        <v>79</v>
      </c>
      <c r="AY129" s="195" t="s">
        <v>119</v>
      </c>
      <c r="BK129" s="197">
        <f>SUM(BK130:BK137)</f>
        <v>0</v>
      </c>
    </row>
    <row r="130" spans="1:65" s="2" customFormat="1" ht="24.15" customHeight="1">
      <c r="A130" s="38"/>
      <c r="B130" s="39"/>
      <c r="C130" s="200" t="s">
        <v>199</v>
      </c>
      <c r="D130" s="200" t="s">
        <v>122</v>
      </c>
      <c r="E130" s="201" t="s">
        <v>200</v>
      </c>
      <c r="F130" s="202" t="s">
        <v>201</v>
      </c>
      <c r="G130" s="203" t="s">
        <v>172</v>
      </c>
      <c r="H130" s="204">
        <v>1.088</v>
      </c>
      <c r="I130" s="205"/>
      <c r="J130" s="206">
        <f>ROUND(I130*H130,2)</f>
        <v>0</v>
      </c>
      <c r="K130" s="202" t="s">
        <v>126</v>
      </c>
      <c r="L130" s="44"/>
      <c r="M130" s="207" t="s">
        <v>19</v>
      </c>
      <c r="N130" s="208" t="s">
        <v>42</v>
      </c>
      <c r="O130" s="84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1" t="s">
        <v>127</v>
      </c>
      <c r="AT130" s="211" t="s">
        <v>122</v>
      </c>
      <c r="AU130" s="211" t="s">
        <v>81</v>
      </c>
      <c r="AY130" s="17" t="s">
        <v>119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79</v>
      </c>
      <c r="BK130" s="212">
        <f>ROUND(I130*H130,2)</f>
        <v>0</v>
      </c>
      <c r="BL130" s="17" t="s">
        <v>127</v>
      </c>
      <c r="BM130" s="211" t="s">
        <v>202</v>
      </c>
    </row>
    <row r="131" spans="1:47" s="2" customFormat="1" ht="12">
      <c r="A131" s="38"/>
      <c r="B131" s="39"/>
      <c r="C131" s="40"/>
      <c r="D131" s="213" t="s">
        <v>129</v>
      </c>
      <c r="E131" s="40"/>
      <c r="F131" s="214" t="s">
        <v>203</v>
      </c>
      <c r="G131" s="40"/>
      <c r="H131" s="40"/>
      <c r="I131" s="215"/>
      <c r="J131" s="40"/>
      <c r="K131" s="40"/>
      <c r="L131" s="44"/>
      <c r="M131" s="216"/>
      <c r="N131" s="217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129</v>
      </c>
      <c r="AU131" s="17" t="s">
        <v>81</v>
      </c>
    </row>
    <row r="132" spans="1:65" s="2" customFormat="1" ht="24.15" customHeight="1">
      <c r="A132" s="38"/>
      <c r="B132" s="39"/>
      <c r="C132" s="200" t="s">
        <v>7</v>
      </c>
      <c r="D132" s="200" t="s">
        <v>122</v>
      </c>
      <c r="E132" s="201" t="s">
        <v>204</v>
      </c>
      <c r="F132" s="202" t="s">
        <v>205</v>
      </c>
      <c r="G132" s="203" t="s">
        <v>172</v>
      </c>
      <c r="H132" s="204">
        <v>9.974</v>
      </c>
      <c r="I132" s="205"/>
      <c r="J132" s="206">
        <f>ROUND(I132*H132,2)</f>
        <v>0</v>
      </c>
      <c r="K132" s="202" t="s">
        <v>19</v>
      </c>
      <c r="L132" s="44"/>
      <c r="M132" s="207" t="s">
        <v>19</v>
      </c>
      <c r="N132" s="208" t="s">
        <v>42</v>
      </c>
      <c r="O132" s="84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1" t="s">
        <v>127</v>
      </c>
      <c r="AT132" s="211" t="s">
        <v>122</v>
      </c>
      <c r="AU132" s="211" t="s">
        <v>81</v>
      </c>
      <c r="AY132" s="17" t="s">
        <v>119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79</v>
      </c>
      <c r="BK132" s="212">
        <f>ROUND(I132*H132,2)</f>
        <v>0</v>
      </c>
      <c r="BL132" s="17" t="s">
        <v>127</v>
      </c>
      <c r="BM132" s="211" t="s">
        <v>206</v>
      </c>
    </row>
    <row r="133" spans="1:51" s="13" customFormat="1" ht="12">
      <c r="A133" s="13"/>
      <c r="B133" s="218"/>
      <c r="C133" s="219"/>
      <c r="D133" s="220" t="s">
        <v>131</v>
      </c>
      <c r="E133" s="221" t="s">
        <v>19</v>
      </c>
      <c r="F133" s="222" t="s">
        <v>207</v>
      </c>
      <c r="G133" s="219"/>
      <c r="H133" s="223">
        <v>9.974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131</v>
      </c>
      <c r="AU133" s="229" t="s">
        <v>81</v>
      </c>
      <c r="AV133" s="13" t="s">
        <v>81</v>
      </c>
      <c r="AW133" s="13" t="s">
        <v>32</v>
      </c>
      <c r="AX133" s="13" t="s">
        <v>79</v>
      </c>
      <c r="AY133" s="229" t="s">
        <v>119</v>
      </c>
    </row>
    <row r="134" spans="1:65" s="2" customFormat="1" ht="24.15" customHeight="1">
      <c r="A134" s="38"/>
      <c r="B134" s="39"/>
      <c r="C134" s="200" t="s">
        <v>208</v>
      </c>
      <c r="D134" s="200" t="s">
        <v>122</v>
      </c>
      <c r="E134" s="201" t="s">
        <v>209</v>
      </c>
      <c r="F134" s="202" t="s">
        <v>210</v>
      </c>
      <c r="G134" s="203" t="s">
        <v>172</v>
      </c>
      <c r="H134" s="204">
        <v>5.608</v>
      </c>
      <c r="I134" s="205"/>
      <c r="J134" s="206">
        <f>ROUND(I134*H134,2)</f>
        <v>0</v>
      </c>
      <c r="K134" s="202" t="s">
        <v>19</v>
      </c>
      <c r="L134" s="44"/>
      <c r="M134" s="207" t="s">
        <v>19</v>
      </c>
      <c r="N134" s="208" t="s">
        <v>42</v>
      </c>
      <c r="O134" s="84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127</v>
      </c>
      <c r="AT134" s="211" t="s">
        <v>122</v>
      </c>
      <c r="AU134" s="211" t="s">
        <v>81</v>
      </c>
      <c r="AY134" s="17" t="s">
        <v>119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79</v>
      </c>
      <c r="BK134" s="212">
        <f>ROUND(I134*H134,2)</f>
        <v>0</v>
      </c>
      <c r="BL134" s="17" t="s">
        <v>127</v>
      </c>
      <c r="BM134" s="211" t="s">
        <v>211</v>
      </c>
    </row>
    <row r="135" spans="1:65" s="2" customFormat="1" ht="24.15" customHeight="1">
      <c r="A135" s="38"/>
      <c r="B135" s="39"/>
      <c r="C135" s="200" t="s">
        <v>212</v>
      </c>
      <c r="D135" s="200" t="s">
        <v>122</v>
      </c>
      <c r="E135" s="201" t="s">
        <v>213</v>
      </c>
      <c r="F135" s="202" t="s">
        <v>214</v>
      </c>
      <c r="G135" s="203" t="s">
        <v>172</v>
      </c>
      <c r="H135" s="204">
        <v>33.648</v>
      </c>
      <c r="I135" s="205"/>
      <c r="J135" s="206">
        <f>ROUND(I135*H135,2)</f>
        <v>0</v>
      </c>
      <c r="K135" s="202" t="s">
        <v>19</v>
      </c>
      <c r="L135" s="44"/>
      <c r="M135" s="207" t="s">
        <v>19</v>
      </c>
      <c r="N135" s="208" t="s">
        <v>42</v>
      </c>
      <c r="O135" s="84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1" t="s">
        <v>127</v>
      </c>
      <c r="AT135" s="211" t="s">
        <v>122</v>
      </c>
      <c r="AU135" s="211" t="s">
        <v>81</v>
      </c>
      <c r="AY135" s="17" t="s">
        <v>119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79</v>
      </c>
      <c r="BK135" s="212">
        <f>ROUND(I135*H135,2)</f>
        <v>0</v>
      </c>
      <c r="BL135" s="17" t="s">
        <v>127</v>
      </c>
      <c r="BM135" s="211" t="s">
        <v>215</v>
      </c>
    </row>
    <row r="136" spans="1:51" s="13" customFormat="1" ht="12">
      <c r="A136" s="13"/>
      <c r="B136" s="218"/>
      <c r="C136" s="219"/>
      <c r="D136" s="220" t="s">
        <v>131</v>
      </c>
      <c r="E136" s="219"/>
      <c r="F136" s="222" t="s">
        <v>216</v>
      </c>
      <c r="G136" s="219"/>
      <c r="H136" s="223">
        <v>33.648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131</v>
      </c>
      <c r="AU136" s="229" t="s">
        <v>81</v>
      </c>
      <c r="AV136" s="13" t="s">
        <v>81</v>
      </c>
      <c r="AW136" s="13" t="s">
        <v>4</v>
      </c>
      <c r="AX136" s="13" t="s">
        <v>79</v>
      </c>
      <c r="AY136" s="229" t="s">
        <v>119</v>
      </c>
    </row>
    <row r="137" spans="1:65" s="2" customFormat="1" ht="16.5" customHeight="1">
      <c r="A137" s="38"/>
      <c r="B137" s="39"/>
      <c r="C137" s="200" t="s">
        <v>217</v>
      </c>
      <c r="D137" s="200" t="s">
        <v>122</v>
      </c>
      <c r="E137" s="201" t="s">
        <v>218</v>
      </c>
      <c r="F137" s="202" t="s">
        <v>219</v>
      </c>
      <c r="G137" s="203" t="s">
        <v>172</v>
      </c>
      <c r="H137" s="204">
        <v>5.608</v>
      </c>
      <c r="I137" s="205"/>
      <c r="J137" s="206">
        <f>ROUND(I137*H137,2)</f>
        <v>0</v>
      </c>
      <c r="K137" s="202" t="s">
        <v>19</v>
      </c>
      <c r="L137" s="44"/>
      <c r="M137" s="207" t="s">
        <v>19</v>
      </c>
      <c r="N137" s="208" t="s">
        <v>42</v>
      </c>
      <c r="O137" s="84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127</v>
      </c>
      <c r="AT137" s="211" t="s">
        <v>122</v>
      </c>
      <c r="AU137" s="211" t="s">
        <v>81</v>
      </c>
      <c r="AY137" s="17" t="s">
        <v>119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79</v>
      </c>
      <c r="BK137" s="212">
        <f>ROUND(I137*H137,2)</f>
        <v>0</v>
      </c>
      <c r="BL137" s="17" t="s">
        <v>127</v>
      </c>
      <c r="BM137" s="211" t="s">
        <v>220</v>
      </c>
    </row>
    <row r="138" spans="1:63" s="12" customFormat="1" ht="22.8" customHeight="1">
      <c r="A138" s="12"/>
      <c r="B138" s="184"/>
      <c r="C138" s="185"/>
      <c r="D138" s="186" t="s">
        <v>70</v>
      </c>
      <c r="E138" s="198" t="s">
        <v>221</v>
      </c>
      <c r="F138" s="198" t="s">
        <v>222</v>
      </c>
      <c r="G138" s="185"/>
      <c r="H138" s="185"/>
      <c r="I138" s="188"/>
      <c r="J138" s="199">
        <f>BK138</f>
        <v>0</v>
      </c>
      <c r="K138" s="185"/>
      <c r="L138" s="190"/>
      <c r="M138" s="191"/>
      <c r="N138" s="192"/>
      <c r="O138" s="192"/>
      <c r="P138" s="193">
        <f>P139</f>
        <v>0</v>
      </c>
      <c r="Q138" s="192"/>
      <c r="R138" s="193">
        <f>R139</f>
        <v>0</v>
      </c>
      <c r="S138" s="192"/>
      <c r="T138" s="194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5" t="s">
        <v>79</v>
      </c>
      <c r="AT138" s="196" t="s">
        <v>70</v>
      </c>
      <c r="AU138" s="196" t="s">
        <v>79</v>
      </c>
      <c r="AY138" s="195" t="s">
        <v>119</v>
      </c>
      <c r="BK138" s="197">
        <f>BK139</f>
        <v>0</v>
      </c>
    </row>
    <row r="139" spans="1:65" s="2" customFormat="1" ht="16.5" customHeight="1">
      <c r="A139" s="38"/>
      <c r="B139" s="39"/>
      <c r="C139" s="200" t="s">
        <v>223</v>
      </c>
      <c r="D139" s="200" t="s">
        <v>122</v>
      </c>
      <c r="E139" s="201" t="s">
        <v>224</v>
      </c>
      <c r="F139" s="202" t="s">
        <v>225</v>
      </c>
      <c r="G139" s="203" t="s">
        <v>172</v>
      </c>
      <c r="H139" s="204">
        <v>7.719</v>
      </c>
      <c r="I139" s="205"/>
      <c r="J139" s="206">
        <f>ROUND(I139*H139,2)</f>
        <v>0</v>
      </c>
      <c r="K139" s="202" t="s">
        <v>19</v>
      </c>
      <c r="L139" s="44"/>
      <c r="M139" s="207" t="s">
        <v>19</v>
      </c>
      <c r="N139" s="208" t="s">
        <v>42</v>
      </c>
      <c r="O139" s="84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1" t="s">
        <v>127</v>
      </c>
      <c r="AT139" s="211" t="s">
        <v>122</v>
      </c>
      <c r="AU139" s="211" t="s">
        <v>81</v>
      </c>
      <c r="AY139" s="17" t="s">
        <v>119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79</v>
      </c>
      <c r="BK139" s="212">
        <f>ROUND(I139*H139,2)</f>
        <v>0</v>
      </c>
      <c r="BL139" s="17" t="s">
        <v>127</v>
      </c>
      <c r="BM139" s="211" t="s">
        <v>226</v>
      </c>
    </row>
    <row r="140" spans="1:63" s="12" customFormat="1" ht="25.9" customHeight="1">
      <c r="A140" s="12"/>
      <c r="B140" s="184"/>
      <c r="C140" s="185"/>
      <c r="D140" s="186" t="s">
        <v>70</v>
      </c>
      <c r="E140" s="187" t="s">
        <v>227</v>
      </c>
      <c r="F140" s="187" t="s">
        <v>228</v>
      </c>
      <c r="G140" s="185"/>
      <c r="H140" s="185"/>
      <c r="I140" s="188"/>
      <c r="J140" s="189">
        <f>BK140</f>
        <v>0</v>
      </c>
      <c r="K140" s="185"/>
      <c r="L140" s="190"/>
      <c r="M140" s="191"/>
      <c r="N140" s="192"/>
      <c r="O140" s="192"/>
      <c r="P140" s="193">
        <f>P141+P142+P156+P160</f>
        <v>0</v>
      </c>
      <c r="Q140" s="192"/>
      <c r="R140" s="193">
        <f>R141+R142+R156+R160</f>
        <v>0.77160228</v>
      </c>
      <c r="S140" s="192"/>
      <c r="T140" s="194">
        <f>T141+T142+T156+T160</f>
        <v>1.0879527000000002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5" t="s">
        <v>81</v>
      </c>
      <c r="AT140" s="196" t="s">
        <v>70</v>
      </c>
      <c r="AU140" s="196" t="s">
        <v>71</v>
      </c>
      <c r="AY140" s="195" t="s">
        <v>119</v>
      </c>
      <c r="BK140" s="197">
        <f>BK141+BK142+BK156+BK160</f>
        <v>0</v>
      </c>
    </row>
    <row r="141" spans="1:63" s="12" customFormat="1" ht="22.8" customHeight="1">
      <c r="A141" s="12"/>
      <c r="B141" s="184"/>
      <c r="C141" s="185"/>
      <c r="D141" s="186" t="s">
        <v>70</v>
      </c>
      <c r="E141" s="198" t="s">
        <v>229</v>
      </c>
      <c r="F141" s="198" t="s">
        <v>230</v>
      </c>
      <c r="G141" s="185"/>
      <c r="H141" s="185"/>
      <c r="I141" s="188"/>
      <c r="J141" s="199">
        <f>BK141</f>
        <v>0</v>
      </c>
      <c r="K141" s="185"/>
      <c r="L141" s="190"/>
      <c r="M141" s="191"/>
      <c r="N141" s="192"/>
      <c r="O141" s="192"/>
      <c r="P141" s="193">
        <v>0</v>
      </c>
      <c r="Q141" s="192"/>
      <c r="R141" s="193">
        <v>0</v>
      </c>
      <c r="S141" s="192"/>
      <c r="T141" s="194"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5" t="s">
        <v>81</v>
      </c>
      <c r="AT141" s="196" t="s">
        <v>70</v>
      </c>
      <c r="AU141" s="196" t="s">
        <v>79</v>
      </c>
      <c r="AY141" s="195" t="s">
        <v>119</v>
      </c>
      <c r="BK141" s="197">
        <v>0</v>
      </c>
    </row>
    <row r="142" spans="1:63" s="12" customFormat="1" ht="22.8" customHeight="1">
      <c r="A142" s="12"/>
      <c r="B142" s="184"/>
      <c r="C142" s="185"/>
      <c r="D142" s="186" t="s">
        <v>70</v>
      </c>
      <c r="E142" s="198" t="s">
        <v>231</v>
      </c>
      <c r="F142" s="198" t="s">
        <v>232</v>
      </c>
      <c r="G142" s="185"/>
      <c r="H142" s="185"/>
      <c r="I142" s="188"/>
      <c r="J142" s="199">
        <f>BK142</f>
        <v>0</v>
      </c>
      <c r="K142" s="185"/>
      <c r="L142" s="190"/>
      <c r="M142" s="191"/>
      <c r="N142" s="192"/>
      <c r="O142" s="192"/>
      <c r="P142" s="193">
        <f>SUM(P143:P155)</f>
        <v>0</v>
      </c>
      <c r="Q142" s="192"/>
      <c r="R142" s="193">
        <f>SUM(R143:R155)</f>
        <v>0.7218484</v>
      </c>
      <c r="S142" s="192"/>
      <c r="T142" s="194">
        <f>SUM(T143:T155)</f>
        <v>1.0879527000000002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5" t="s">
        <v>81</v>
      </c>
      <c r="AT142" s="196" t="s">
        <v>70</v>
      </c>
      <c r="AU142" s="196" t="s">
        <v>79</v>
      </c>
      <c r="AY142" s="195" t="s">
        <v>119</v>
      </c>
      <c r="BK142" s="197">
        <f>SUM(BK143:BK155)</f>
        <v>0</v>
      </c>
    </row>
    <row r="143" spans="1:65" s="2" customFormat="1" ht="16.5" customHeight="1">
      <c r="A143" s="38"/>
      <c r="B143" s="39"/>
      <c r="C143" s="200" t="s">
        <v>233</v>
      </c>
      <c r="D143" s="200" t="s">
        <v>122</v>
      </c>
      <c r="E143" s="201" t="s">
        <v>234</v>
      </c>
      <c r="F143" s="202" t="s">
        <v>235</v>
      </c>
      <c r="G143" s="203" t="s">
        <v>125</v>
      </c>
      <c r="H143" s="204">
        <v>64.186</v>
      </c>
      <c r="I143" s="205"/>
      <c r="J143" s="206">
        <f>ROUND(I143*H143,2)</f>
        <v>0</v>
      </c>
      <c r="K143" s="202" t="s">
        <v>126</v>
      </c>
      <c r="L143" s="44"/>
      <c r="M143" s="207" t="s">
        <v>19</v>
      </c>
      <c r="N143" s="208" t="s">
        <v>42</v>
      </c>
      <c r="O143" s="84"/>
      <c r="P143" s="209">
        <f>O143*H143</f>
        <v>0</v>
      </c>
      <c r="Q143" s="209">
        <v>0</v>
      </c>
      <c r="R143" s="209">
        <f>Q143*H143</f>
        <v>0</v>
      </c>
      <c r="S143" s="209">
        <v>0.01695</v>
      </c>
      <c r="T143" s="210">
        <f>S143*H143</f>
        <v>1.0879527000000002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1" t="s">
        <v>236</v>
      </c>
      <c r="AT143" s="211" t="s">
        <v>122</v>
      </c>
      <c r="AU143" s="211" t="s">
        <v>81</v>
      </c>
      <c r="AY143" s="17" t="s">
        <v>119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79</v>
      </c>
      <c r="BK143" s="212">
        <f>ROUND(I143*H143,2)</f>
        <v>0</v>
      </c>
      <c r="BL143" s="17" t="s">
        <v>236</v>
      </c>
      <c r="BM143" s="211" t="s">
        <v>237</v>
      </c>
    </row>
    <row r="144" spans="1:47" s="2" customFormat="1" ht="12">
      <c r="A144" s="38"/>
      <c r="B144" s="39"/>
      <c r="C144" s="40"/>
      <c r="D144" s="213" t="s">
        <v>129</v>
      </c>
      <c r="E144" s="40"/>
      <c r="F144" s="214" t="s">
        <v>238</v>
      </c>
      <c r="G144" s="40"/>
      <c r="H144" s="40"/>
      <c r="I144" s="215"/>
      <c r="J144" s="40"/>
      <c r="K144" s="40"/>
      <c r="L144" s="44"/>
      <c r="M144" s="216"/>
      <c r="N144" s="217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129</v>
      </c>
      <c r="AU144" s="17" t="s">
        <v>81</v>
      </c>
    </row>
    <row r="145" spans="1:51" s="13" customFormat="1" ht="12">
      <c r="A145" s="13"/>
      <c r="B145" s="218"/>
      <c r="C145" s="219"/>
      <c r="D145" s="220" t="s">
        <v>131</v>
      </c>
      <c r="E145" s="221" t="s">
        <v>19</v>
      </c>
      <c r="F145" s="222" t="s">
        <v>239</v>
      </c>
      <c r="G145" s="219"/>
      <c r="H145" s="223">
        <v>64.186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131</v>
      </c>
      <c r="AU145" s="229" t="s">
        <v>81</v>
      </c>
      <c r="AV145" s="13" t="s">
        <v>81</v>
      </c>
      <c r="AW145" s="13" t="s">
        <v>32</v>
      </c>
      <c r="AX145" s="13" t="s">
        <v>79</v>
      </c>
      <c r="AY145" s="229" t="s">
        <v>119</v>
      </c>
    </row>
    <row r="146" spans="1:65" s="2" customFormat="1" ht="16.5" customHeight="1">
      <c r="A146" s="38"/>
      <c r="B146" s="39"/>
      <c r="C146" s="200" t="s">
        <v>240</v>
      </c>
      <c r="D146" s="200" t="s">
        <v>122</v>
      </c>
      <c r="E146" s="201" t="s">
        <v>241</v>
      </c>
      <c r="F146" s="202" t="s">
        <v>242</v>
      </c>
      <c r="G146" s="203" t="s">
        <v>125</v>
      </c>
      <c r="H146" s="204">
        <v>49.816</v>
      </c>
      <c r="I146" s="205"/>
      <c r="J146" s="206">
        <f>ROUND(I146*H146,2)</f>
        <v>0</v>
      </c>
      <c r="K146" s="202" t="s">
        <v>19</v>
      </c>
      <c r="L146" s="44"/>
      <c r="M146" s="207" t="s">
        <v>19</v>
      </c>
      <c r="N146" s="208" t="s">
        <v>42</v>
      </c>
      <c r="O146" s="84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1" t="s">
        <v>236</v>
      </c>
      <c r="AT146" s="211" t="s">
        <v>122</v>
      </c>
      <c r="AU146" s="211" t="s">
        <v>81</v>
      </c>
      <c r="AY146" s="17" t="s">
        <v>119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79</v>
      </c>
      <c r="BK146" s="212">
        <f>ROUND(I146*H146,2)</f>
        <v>0</v>
      </c>
      <c r="BL146" s="17" t="s">
        <v>236</v>
      </c>
      <c r="BM146" s="211" t="s">
        <v>243</v>
      </c>
    </row>
    <row r="147" spans="1:51" s="13" customFormat="1" ht="12">
      <c r="A147" s="13"/>
      <c r="B147" s="218"/>
      <c r="C147" s="219"/>
      <c r="D147" s="220" t="s">
        <v>131</v>
      </c>
      <c r="E147" s="221" t="s">
        <v>19</v>
      </c>
      <c r="F147" s="222" t="s">
        <v>244</v>
      </c>
      <c r="G147" s="219"/>
      <c r="H147" s="223">
        <v>49.816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131</v>
      </c>
      <c r="AU147" s="229" t="s">
        <v>81</v>
      </c>
      <c r="AV147" s="13" t="s">
        <v>81</v>
      </c>
      <c r="AW147" s="13" t="s">
        <v>32</v>
      </c>
      <c r="AX147" s="13" t="s">
        <v>79</v>
      </c>
      <c r="AY147" s="229" t="s">
        <v>119</v>
      </c>
    </row>
    <row r="148" spans="1:65" s="2" customFormat="1" ht="16.5" customHeight="1">
      <c r="A148" s="38"/>
      <c r="B148" s="39"/>
      <c r="C148" s="230" t="s">
        <v>245</v>
      </c>
      <c r="D148" s="230" t="s">
        <v>146</v>
      </c>
      <c r="E148" s="231" t="s">
        <v>246</v>
      </c>
      <c r="F148" s="232" t="s">
        <v>247</v>
      </c>
      <c r="G148" s="233" t="s">
        <v>125</v>
      </c>
      <c r="H148" s="234">
        <v>57.288</v>
      </c>
      <c r="I148" s="235"/>
      <c r="J148" s="236">
        <f>ROUND(I148*H148,2)</f>
        <v>0</v>
      </c>
      <c r="K148" s="232" t="s">
        <v>19</v>
      </c>
      <c r="L148" s="237"/>
      <c r="M148" s="238" t="s">
        <v>19</v>
      </c>
      <c r="N148" s="239" t="s">
        <v>42</v>
      </c>
      <c r="O148" s="84"/>
      <c r="P148" s="209">
        <f>O148*H148</f>
        <v>0</v>
      </c>
      <c r="Q148" s="209">
        <v>0.0115</v>
      </c>
      <c r="R148" s="209">
        <f>Q148*H148</f>
        <v>0.658812</v>
      </c>
      <c r="S148" s="209">
        <v>0</v>
      </c>
      <c r="T148" s="21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1" t="s">
        <v>192</v>
      </c>
      <c r="AT148" s="211" t="s">
        <v>146</v>
      </c>
      <c r="AU148" s="211" t="s">
        <v>81</v>
      </c>
      <c r="AY148" s="17" t="s">
        <v>119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79</v>
      </c>
      <c r="BK148" s="212">
        <f>ROUND(I148*H148,2)</f>
        <v>0</v>
      </c>
      <c r="BL148" s="17" t="s">
        <v>236</v>
      </c>
      <c r="BM148" s="211" t="s">
        <v>248</v>
      </c>
    </row>
    <row r="149" spans="1:51" s="13" customFormat="1" ht="12">
      <c r="A149" s="13"/>
      <c r="B149" s="218"/>
      <c r="C149" s="219"/>
      <c r="D149" s="220" t="s">
        <v>131</v>
      </c>
      <c r="E149" s="219"/>
      <c r="F149" s="222" t="s">
        <v>249</v>
      </c>
      <c r="G149" s="219"/>
      <c r="H149" s="223">
        <v>57.288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131</v>
      </c>
      <c r="AU149" s="229" t="s">
        <v>81</v>
      </c>
      <c r="AV149" s="13" t="s">
        <v>81</v>
      </c>
      <c r="AW149" s="13" t="s">
        <v>4</v>
      </c>
      <c r="AX149" s="13" t="s">
        <v>79</v>
      </c>
      <c r="AY149" s="229" t="s">
        <v>119</v>
      </c>
    </row>
    <row r="150" spans="1:65" s="2" customFormat="1" ht="24.15" customHeight="1">
      <c r="A150" s="38"/>
      <c r="B150" s="39"/>
      <c r="C150" s="200" t="s">
        <v>250</v>
      </c>
      <c r="D150" s="200" t="s">
        <v>122</v>
      </c>
      <c r="E150" s="201" t="s">
        <v>251</v>
      </c>
      <c r="F150" s="202" t="s">
        <v>252</v>
      </c>
      <c r="G150" s="203" t="s">
        <v>125</v>
      </c>
      <c r="H150" s="204">
        <v>49.816</v>
      </c>
      <c r="I150" s="205"/>
      <c r="J150" s="206">
        <f>ROUND(I150*H150,2)</f>
        <v>0</v>
      </c>
      <c r="K150" s="202" t="s">
        <v>19</v>
      </c>
      <c r="L150" s="44"/>
      <c r="M150" s="207" t="s">
        <v>19</v>
      </c>
      <c r="N150" s="208" t="s">
        <v>42</v>
      </c>
      <c r="O150" s="84"/>
      <c r="P150" s="209">
        <f>O150*H150</f>
        <v>0</v>
      </c>
      <c r="Q150" s="209">
        <v>0.00115</v>
      </c>
      <c r="R150" s="209">
        <f>Q150*H150</f>
        <v>0.0572884</v>
      </c>
      <c r="S150" s="209">
        <v>0</v>
      </c>
      <c r="T150" s="21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1" t="s">
        <v>236</v>
      </c>
      <c r="AT150" s="211" t="s">
        <v>122</v>
      </c>
      <c r="AU150" s="211" t="s">
        <v>81</v>
      </c>
      <c r="AY150" s="17" t="s">
        <v>119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79</v>
      </c>
      <c r="BK150" s="212">
        <f>ROUND(I150*H150,2)</f>
        <v>0</v>
      </c>
      <c r="BL150" s="17" t="s">
        <v>236</v>
      </c>
      <c r="BM150" s="211" t="s">
        <v>253</v>
      </c>
    </row>
    <row r="151" spans="1:65" s="2" customFormat="1" ht="16.5" customHeight="1">
      <c r="A151" s="38"/>
      <c r="B151" s="39"/>
      <c r="C151" s="200" t="s">
        <v>254</v>
      </c>
      <c r="D151" s="200" t="s">
        <v>122</v>
      </c>
      <c r="E151" s="201" t="s">
        <v>255</v>
      </c>
      <c r="F151" s="202" t="s">
        <v>256</v>
      </c>
      <c r="G151" s="203" t="s">
        <v>142</v>
      </c>
      <c r="H151" s="204">
        <v>95.8</v>
      </c>
      <c r="I151" s="205"/>
      <c r="J151" s="206">
        <f>ROUND(I151*H151,2)</f>
        <v>0</v>
      </c>
      <c r="K151" s="202" t="s">
        <v>19</v>
      </c>
      <c r="L151" s="44"/>
      <c r="M151" s="207" t="s">
        <v>19</v>
      </c>
      <c r="N151" s="208" t="s">
        <v>42</v>
      </c>
      <c r="O151" s="84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1" t="s">
        <v>236</v>
      </c>
      <c r="AT151" s="211" t="s">
        <v>122</v>
      </c>
      <c r="AU151" s="211" t="s">
        <v>81</v>
      </c>
      <c r="AY151" s="17" t="s">
        <v>119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79</v>
      </c>
      <c r="BK151" s="212">
        <f>ROUND(I151*H151,2)</f>
        <v>0</v>
      </c>
      <c r="BL151" s="17" t="s">
        <v>236</v>
      </c>
      <c r="BM151" s="211" t="s">
        <v>257</v>
      </c>
    </row>
    <row r="152" spans="1:51" s="13" customFormat="1" ht="12">
      <c r="A152" s="13"/>
      <c r="B152" s="218"/>
      <c r="C152" s="219"/>
      <c r="D152" s="220" t="s">
        <v>131</v>
      </c>
      <c r="E152" s="221" t="s">
        <v>19</v>
      </c>
      <c r="F152" s="222" t="s">
        <v>258</v>
      </c>
      <c r="G152" s="219"/>
      <c r="H152" s="223">
        <v>95.8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131</v>
      </c>
      <c r="AU152" s="229" t="s">
        <v>81</v>
      </c>
      <c r="AV152" s="13" t="s">
        <v>81</v>
      </c>
      <c r="AW152" s="13" t="s">
        <v>32</v>
      </c>
      <c r="AX152" s="13" t="s">
        <v>79</v>
      </c>
      <c r="AY152" s="229" t="s">
        <v>119</v>
      </c>
    </row>
    <row r="153" spans="1:65" s="2" customFormat="1" ht="16.5" customHeight="1">
      <c r="A153" s="38"/>
      <c r="B153" s="39"/>
      <c r="C153" s="230" t="s">
        <v>259</v>
      </c>
      <c r="D153" s="230" t="s">
        <v>146</v>
      </c>
      <c r="E153" s="231" t="s">
        <v>260</v>
      </c>
      <c r="F153" s="232" t="s">
        <v>261</v>
      </c>
      <c r="G153" s="233" t="s">
        <v>142</v>
      </c>
      <c r="H153" s="234">
        <v>95.8</v>
      </c>
      <c r="I153" s="235"/>
      <c r="J153" s="236">
        <f>ROUND(I153*H153,2)</f>
        <v>0</v>
      </c>
      <c r="K153" s="232" t="s">
        <v>19</v>
      </c>
      <c r="L153" s="237"/>
      <c r="M153" s="238" t="s">
        <v>19</v>
      </c>
      <c r="N153" s="239" t="s">
        <v>42</v>
      </c>
      <c r="O153" s="84"/>
      <c r="P153" s="209">
        <f>O153*H153</f>
        <v>0</v>
      </c>
      <c r="Q153" s="209">
        <v>6E-05</v>
      </c>
      <c r="R153" s="209">
        <f>Q153*H153</f>
        <v>0.005748</v>
      </c>
      <c r="S153" s="209">
        <v>0</v>
      </c>
      <c r="T153" s="2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192</v>
      </c>
      <c r="AT153" s="211" t="s">
        <v>146</v>
      </c>
      <c r="AU153" s="211" t="s">
        <v>81</v>
      </c>
      <c r="AY153" s="17" t="s">
        <v>119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79</v>
      </c>
      <c r="BK153" s="212">
        <f>ROUND(I153*H153,2)</f>
        <v>0</v>
      </c>
      <c r="BL153" s="17" t="s">
        <v>236</v>
      </c>
      <c r="BM153" s="211" t="s">
        <v>262</v>
      </c>
    </row>
    <row r="154" spans="1:65" s="2" customFormat="1" ht="24.15" customHeight="1">
      <c r="A154" s="38"/>
      <c r="B154" s="39"/>
      <c r="C154" s="200" t="s">
        <v>263</v>
      </c>
      <c r="D154" s="200" t="s">
        <v>122</v>
      </c>
      <c r="E154" s="201" t="s">
        <v>264</v>
      </c>
      <c r="F154" s="202" t="s">
        <v>265</v>
      </c>
      <c r="G154" s="203" t="s">
        <v>266</v>
      </c>
      <c r="H154" s="251"/>
      <c r="I154" s="205"/>
      <c r="J154" s="206">
        <f>ROUND(I154*H154,2)</f>
        <v>0</v>
      </c>
      <c r="K154" s="202" t="s">
        <v>126</v>
      </c>
      <c r="L154" s="44"/>
      <c r="M154" s="207" t="s">
        <v>19</v>
      </c>
      <c r="N154" s="208" t="s">
        <v>42</v>
      </c>
      <c r="O154" s="84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1" t="s">
        <v>236</v>
      </c>
      <c r="AT154" s="211" t="s">
        <v>122</v>
      </c>
      <c r="AU154" s="211" t="s">
        <v>81</v>
      </c>
      <c r="AY154" s="17" t="s">
        <v>119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79</v>
      </c>
      <c r="BK154" s="212">
        <f>ROUND(I154*H154,2)</f>
        <v>0</v>
      </c>
      <c r="BL154" s="17" t="s">
        <v>236</v>
      </c>
      <c r="BM154" s="211" t="s">
        <v>267</v>
      </c>
    </row>
    <row r="155" spans="1:47" s="2" customFormat="1" ht="12">
      <c r="A155" s="38"/>
      <c r="B155" s="39"/>
      <c r="C155" s="40"/>
      <c r="D155" s="213" t="s">
        <v>129</v>
      </c>
      <c r="E155" s="40"/>
      <c r="F155" s="214" t="s">
        <v>268</v>
      </c>
      <c r="G155" s="40"/>
      <c r="H155" s="40"/>
      <c r="I155" s="215"/>
      <c r="J155" s="40"/>
      <c r="K155" s="40"/>
      <c r="L155" s="44"/>
      <c r="M155" s="216"/>
      <c r="N155" s="21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129</v>
      </c>
      <c r="AU155" s="17" t="s">
        <v>81</v>
      </c>
    </row>
    <row r="156" spans="1:63" s="12" customFormat="1" ht="22.8" customHeight="1">
      <c r="A156" s="12"/>
      <c r="B156" s="184"/>
      <c r="C156" s="185"/>
      <c r="D156" s="186" t="s">
        <v>70</v>
      </c>
      <c r="E156" s="198" t="s">
        <v>269</v>
      </c>
      <c r="F156" s="198" t="s">
        <v>270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SUM(P157:P159)</f>
        <v>0</v>
      </c>
      <c r="Q156" s="192"/>
      <c r="R156" s="193">
        <f>SUM(R157:R159)</f>
        <v>0</v>
      </c>
      <c r="S156" s="192"/>
      <c r="T156" s="194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5" t="s">
        <v>81</v>
      </c>
      <c r="AT156" s="196" t="s">
        <v>70</v>
      </c>
      <c r="AU156" s="196" t="s">
        <v>79</v>
      </c>
      <c r="AY156" s="195" t="s">
        <v>119</v>
      </c>
      <c r="BK156" s="197">
        <f>SUM(BK157:BK159)</f>
        <v>0</v>
      </c>
    </row>
    <row r="157" spans="1:65" s="2" customFormat="1" ht="21.75" customHeight="1">
      <c r="A157" s="38"/>
      <c r="B157" s="39"/>
      <c r="C157" s="200" t="s">
        <v>271</v>
      </c>
      <c r="D157" s="200" t="s">
        <v>122</v>
      </c>
      <c r="E157" s="201" t="s">
        <v>272</v>
      </c>
      <c r="F157" s="202" t="s">
        <v>273</v>
      </c>
      <c r="G157" s="203" t="s">
        <v>274</v>
      </c>
      <c r="H157" s="204">
        <v>2</v>
      </c>
      <c r="I157" s="205"/>
      <c r="J157" s="206">
        <f>ROUND(I157*H157,2)</f>
        <v>0</v>
      </c>
      <c r="K157" s="202" t="s">
        <v>19</v>
      </c>
      <c r="L157" s="44"/>
      <c r="M157" s="207" t="s">
        <v>19</v>
      </c>
      <c r="N157" s="208" t="s">
        <v>42</v>
      </c>
      <c r="O157" s="84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1" t="s">
        <v>236</v>
      </c>
      <c r="AT157" s="211" t="s">
        <v>122</v>
      </c>
      <c r="AU157" s="211" t="s">
        <v>81</v>
      </c>
      <c r="AY157" s="17" t="s">
        <v>119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79</v>
      </c>
      <c r="BK157" s="212">
        <f>ROUND(I157*H157,2)</f>
        <v>0</v>
      </c>
      <c r="BL157" s="17" t="s">
        <v>236</v>
      </c>
      <c r="BM157" s="211" t="s">
        <v>275</v>
      </c>
    </row>
    <row r="158" spans="1:65" s="2" customFormat="1" ht="24.15" customHeight="1">
      <c r="A158" s="38"/>
      <c r="B158" s="39"/>
      <c r="C158" s="200" t="s">
        <v>276</v>
      </c>
      <c r="D158" s="200" t="s">
        <v>122</v>
      </c>
      <c r="E158" s="201" t="s">
        <v>277</v>
      </c>
      <c r="F158" s="202" t="s">
        <v>278</v>
      </c>
      <c r="G158" s="203" t="s">
        <v>279</v>
      </c>
      <c r="H158" s="204">
        <v>1</v>
      </c>
      <c r="I158" s="205"/>
      <c r="J158" s="206">
        <f>ROUND(I158*H158,2)</f>
        <v>0</v>
      </c>
      <c r="K158" s="202" t="s">
        <v>19</v>
      </c>
      <c r="L158" s="44"/>
      <c r="M158" s="207" t="s">
        <v>19</v>
      </c>
      <c r="N158" s="208" t="s">
        <v>42</v>
      </c>
      <c r="O158" s="84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1" t="s">
        <v>236</v>
      </c>
      <c r="AT158" s="211" t="s">
        <v>122</v>
      </c>
      <c r="AU158" s="211" t="s">
        <v>81</v>
      </c>
      <c r="AY158" s="17" t="s">
        <v>119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79</v>
      </c>
      <c r="BK158" s="212">
        <f>ROUND(I158*H158,2)</f>
        <v>0</v>
      </c>
      <c r="BL158" s="17" t="s">
        <v>236</v>
      </c>
      <c r="BM158" s="211" t="s">
        <v>280</v>
      </c>
    </row>
    <row r="159" spans="1:65" s="2" customFormat="1" ht="24.15" customHeight="1">
      <c r="A159" s="38"/>
      <c r="B159" s="39"/>
      <c r="C159" s="200" t="s">
        <v>236</v>
      </c>
      <c r="D159" s="200" t="s">
        <v>122</v>
      </c>
      <c r="E159" s="201" t="s">
        <v>281</v>
      </c>
      <c r="F159" s="202" t="s">
        <v>282</v>
      </c>
      <c r="G159" s="203" t="s">
        <v>266</v>
      </c>
      <c r="H159" s="251"/>
      <c r="I159" s="205"/>
      <c r="J159" s="206">
        <f>ROUND(I159*H159,2)</f>
        <v>0</v>
      </c>
      <c r="K159" s="202" t="s">
        <v>19</v>
      </c>
      <c r="L159" s="44"/>
      <c r="M159" s="207" t="s">
        <v>19</v>
      </c>
      <c r="N159" s="208" t="s">
        <v>42</v>
      </c>
      <c r="O159" s="84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1" t="s">
        <v>236</v>
      </c>
      <c r="AT159" s="211" t="s">
        <v>122</v>
      </c>
      <c r="AU159" s="211" t="s">
        <v>81</v>
      </c>
      <c r="AY159" s="17" t="s">
        <v>119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79</v>
      </c>
      <c r="BK159" s="212">
        <f>ROUND(I159*H159,2)</f>
        <v>0</v>
      </c>
      <c r="BL159" s="17" t="s">
        <v>236</v>
      </c>
      <c r="BM159" s="211" t="s">
        <v>283</v>
      </c>
    </row>
    <row r="160" spans="1:63" s="12" customFormat="1" ht="22.8" customHeight="1">
      <c r="A160" s="12"/>
      <c r="B160" s="184"/>
      <c r="C160" s="185"/>
      <c r="D160" s="186" t="s">
        <v>70</v>
      </c>
      <c r="E160" s="198" t="s">
        <v>284</v>
      </c>
      <c r="F160" s="198" t="s">
        <v>285</v>
      </c>
      <c r="G160" s="185"/>
      <c r="H160" s="185"/>
      <c r="I160" s="188"/>
      <c r="J160" s="199">
        <f>BK160</f>
        <v>0</v>
      </c>
      <c r="K160" s="185"/>
      <c r="L160" s="190"/>
      <c r="M160" s="191"/>
      <c r="N160" s="192"/>
      <c r="O160" s="192"/>
      <c r="P160" s="193">
        <f>SUM(P161:P174)</f>
        <v>0</v>
      </c>
      <c r="Q160" s="192"/>
      <c r="R160" s="193">
        <f>SUM(R161:R174)</f>
        <v>0.04975388</v>
      </c>
      <c r="S160" s="192"/>
      <c r="T160" s="194">
        <f>SUM(T161:T174)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5" t="s">
        <v>81</v>
      </c>
      <c r="AT160" s="196" t="s">
        <v>70</v>
      </c>
      <c r="AU160" s="196" t="s">
        <v>79</v>
      </c>
      <c r="AY160" s="195" t="s">
        <v>119</v>
      </c>
      <c r="BK160" s="197">
        <f>SUM(BK161:BK174)</f>
        <v>0</v>
      </c>
    </row>
    <row r="161" spans="1:65" s="2" customFormat="1" ht="21.75" customHeight="1">
      <c r="A161" s="38"/>
      <c r="B161" s="39"/>
      <c r="C161" s="200" t="s">
        <v>286</v>
      </c>
      <c r="D161" s="200" t="s">
        <v>122</v>
      </c>
      <c r="E161" s="201" t="s">
        <v>287</v>
      </c>
      <c r="F161" s="202" t="s">
        <v>288</v>
      </c>
      <c r="G161" s="203" t="s">
        <v>125</v>
      </c>
      <c r="H161" s="204">
        <v>68.156</v>
      </c>
      <c r="I161" s="205"/>
      <c r="J161" s="206">
        <f>ROUND(I161*H161,2)</f>
        <v>0</v>
      </c>
      <c r="K161" s="202" t="s">
        <v>126</v>
      </c>
      <c r="L161" s="44"/>
      <c r="M161" s="207" t="s">
        <v>19</v>
      </c>
      <c r="N161" s="208" t="s">
        <v>42</v>
      </c>
      <c r="O161" s="84"/>
      <c r="P161" s="209">
        <f>O161*H161</f>
        <v>0</v>
      </c>
      <c r="Q161" s="209">
        <v>7E-05</v>
      </c>
      <c r="R161" s="209">
        <f>Q161*H161</f>
        <v>0.00477092</v>
      </c>
      <c r="S161" s="209">
        <v>0</v>
      </c>
      <c r="T161" s="21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1" t="s">
        <v>236</v>
      </c>
      <c r="AT161" s="211" t="s">
        <v>122</v>
      </c>
      <c r="AU161" s="211" t="s">
        <v>81</v>
      </c>
      <c r="AY161" s="17" t="s">
        <v>119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7" t="s">
        <v>79</v>
      </c>
      <c r="BK161" s="212">
        <f>ROUND(I161*H161,2)</f>
        <v>0</v>
      </c>
      <c r="BL161" s="17" t="s">
        <v>236</v>
      </c>
      <c r="BM161" s="211" t="s">
        <v>289</v>
      </c>
    </row>
    <row r="162" spans="1:47" s="2" customFormat="1" ht="12">
      <c r="A162" s="38"/>
      <c r="B162" s="39"/>
      <c r="C162" s="40"/>
      <c r="D162" s="213" t="s">
        <v>129</v>
      </c>
      <c r="E162" s="40"/>
      <c r="F162" s="214" t="s">
        <v>290</v>
      </c>
      <c r="G162" s="40"/>
      <c r="H162" s="40"/>
      <c r="I162" s="215"/>
      <c r="J162" s="40"/>
      <c r="K162" s="40"/>
      <c r="L162" s="44"/>
      <c r="M162" s="216"/>
      <c r="N162" s="217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129</v>
      </c>
      <c r="AU162" s="17" t="s">
        <v>81</v>
      </c>
    </row>
    <row r="163" spans="1:51" s="13" customFormat="1" ht="12">
      <c r="A163" s="13"/>
      <c r="B163" s="218"/>
      <c r="C163" s="219"/>
      <c r="D163" s="220" t="s">
        <v>131</v>
      </c>
      <c r="E163" s="221" t="s">
        <v>19</v>
      </c>
      <c r="F163" s="222" t="s">
        <v>291</v>
      </c>
      <c r="G163" s="219"/>
      <c r="H163" s="223">
        <v>68.156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131</v>
      </c>
      <c r="AU163" s="229" t="s">
        <v>81</v>
      </c>
      <c r="AV163" s="13" t="s">
        <v>81</v>
      </c>
      <c r="AW163" s="13" t="s">
        <v>32</v>
      </c>
      <c r="AX163" s="13" t="s">
        <v>79</v>
      </c>
      <c r="AY163" s="229" t="s">
        <v>119</v>
      </c>
    </row>
    <row r="164" spans="1:65" s="2" customFormat="1" ht="21.75" customHeight="1">
      <c r="A164" s="38"/>
      <c r="B164" s="39"/>
      <c r="C164" s="200" t="s">
        <v>292</v>
      </c>
      <c r="D164" s="200" t="s">
        <v>122</v>
      </c>
      <c r="E164" s="201" t="s">
        <v>293</v>
      </c>
      <c r="F164" s="202" t="s">
        <v>294</v>
      </c>
      <c r="G164" s="203" t="s">
        <v>125</v>
      </c>
      <c r="H164" s="204">
        <v>68.156</v>
      </c>
      <c r="I164" s="205"/>
      <c r="J164" s="206">
        <f>ROUND(I164*H164,2)</f>
        <v>0</v>
      </c>
      <c r="K164" s="202" t="s">
        <v>126</v>
      </c>
      <c r="L164" s="44"/>
      <c r="M164" s="207" t="s">
        <v>19</v>
      </c>
      <c r="N164" s="208" t="s">
        <v>42</v>
      </c>
      <c r="O164" s="84"/>
      <c r="P164" s="209">
        <f>O164*H164</f>
        <v>0</v>
      </c>
      <c r="Q164" s="209">
        <v>7E-05</v>
      </c>
      <c r="R164" s="209">
        <f>Q164*H164</f>
        <v>0.00477092</v>
      </c>
      <c r="S164" s="209">
        <v>0</v>
      </c>
      <c r="T164" s="21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1" t="s">
        <v>236</v>
      </c>
      <c r="AT164" s="211" t="s">
        <v>122</v>
      </c>
      <c r="AU164" s="211" t="s">
        <v>81</v>
      </c>
      <c r="AY164" s="17" t="s">
        <v>119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79</v>
      </c>
      <c r="BK164" s="212">
        <f>ROUND(I164*H164,2)</f>
        <v>0</v>
      </c>
      <c r="BL164" s="17" t="s">
        <v>236</v>
      </c>
      <c r="BM164" s="211" t="s">
        <v>295</v>
      </c>
    </row>
    <row r="165" spans="1:47" s="2" customFormat="1" ht="12">
      <c r="A165" s="38"/>
      <c r="B165" s="39"/>
      <c r="C165" s="40"/>
      <c r="D165" s="213" t="s">
        <v>129</v>
      </c>
      <c r="E165" s="40"/>
      <c r="F165" s="214" t="s">
        <v>296</v>
      </c>
      <c r="G165" s="40"/>
      <c r="H165" s="40"/>
      <c r="I165" s="215"/>
      <c r="J165" s="40"/>
      <c r="K165" s="40"/>
      <c r="L165" s="44"/>
      <c r="M165" s="216"/>
      <c r="N165" s="217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129</v>
      </c>
      <c r="AU165" s="17" t="s">
        <v>81</v>
      </c>
    </row>
    <row r="166" spans="1:65" s="2" customFormat="1" ht="16.5" customHeight="1">
      <c r="A166" s="38"/>
      <c r="B166" s="39"/>
      <c r="C166" s="200" t="s">
        <v>297</v>
      </c>
      <c r="D166" s="200" t="s">
        <v>122</v>
      </c>
      <c r="E166" s="201" t="s">
        <v>298</v>
      </c>
      <c r="F166" s="202" t="s">
        <v>299</v>
      </c>
      <c r="G166" s="203" t="s">
        <v>125</v>
      </c>
      <c r="H166" s="204">
        <v>68.156</v>
      </c>
      <c r="I166" s="205"/>
      <c r="J166" s="206">
        <f>ROUND(I166*H166,2)</f>
        <v>0</v>
      </c>
      <c r="K166" s="202" t="s">
        <v>126</v>
      </c>
      <c r="L166" s="44"/>
      <c r="M166" s="207" t="s">
        <v>19</v>
      </c>
      <c r="N166" s="208" t="s">
        <v>42</v>
      </c>
      <c r="O166" s="84"/>
      <c r="P166" s="209">
        <f>O166*H166</f>
        <v>0</v>
      </c>
      <c r="Q166" s="209">
        <v>6E-05</v>
      </c>
      <c r="R166" s="209">
        <f>Q166*H166</f>
        <v>0.00408936</v>
      </c>
      <c r="S166" s="209">
        <v>0</v>
      </c>
      <c r="T166" s="21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1" t="s">
        <v>236</v>
      </c>
      <c r="AT166" s="211" t="s">
        <v>122</v>
      </c>
      <c r="AU166" s="211" t="s">
        <v>81</v>
      </c>
      <c r="AY166" s="17" t="s">
        <v>119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79</v>
      </c>
      <c r="BK166" s="212">
        <f>ROUND(I166*H166,2)</f>
        <v>0</v>
      </c>
      <c r="BL166" s="17" t="s">
        <v>236</v>
      </c>
      <c r="BM166" s="211" t="s">
        <v>300</v>
      </c>
    </row>
    <row r="167" spans="1:47" s="2" customFormat="1" ht="12">
      <c r="A167" s="38"/>
      <c r="B167" s="39"/>
      <c r="C167" s="40"/>
      <c r="D167" s="213" t="s">
        <v>129</v>
      </c>
      <c r="E167" s="40"/>
      <c r="F167" s="214" t="s">
        <v>301</v>
      </c>
      <c r="G167" s="40"/>
      <c r="H167" s="40"/>
      <c r="I167" s="215"/>
      <c r="J167" s="40"/>
      <c r="K167" s="40"/>
      <c r="L167" s="44"/>
      <c r="M167" s="216"/>
      <c r="N167" s="217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129</v>
      </c>
      <c r="AU167" s="17" t="s">
        <v>81</v>
      </c>
    </row>
    <row r="168" spans="1:65" s="2" customFormat="1" ht="16.5" customHeight="1">
      <c r="A168" s="38"/>
      <c r="B168" s="39"/>
      <c r="C168" s="200" t="s">
        <v>302</v>
      </c>
      <c r="D168" s="200" t="s">
        <v>122</v>
      </c>
      <c r="E168" s="201" t="s">
        <v>303</v>
      </c>
      <c r="F168" s="202" t="s">
        <v>304</v>
      </c>
      <c r="G168" s="203" t="s">
        <v>125</v>
      </c>
      <c r="H168" s="204">
        <v>68.156</v>
      </c>
      <c r="I168" s="205"/>
      <c r="J168" s="206">
        <f>ROUND(I168*H168,2)</f>
        <v>0</v>
      </c>
      <c r="K168" s="202" t="s">
        <v>126</v>
      </c>
      <c r="L168" s="44"/>
      <c r="M168" s="207" t="s">
        <v>19</v>
      </c>
      <c r="N168" s="208" t="s">
        <v>42</v>
      </c>
      <c r="O168" s="84"/>
      <c r="P168" s="209">
        <f>O168*H168</f>
        <v>0</v>
      </c>
      <c r="Q168" s="209">
        <v>0.00017</v>
      </c>
      <c r="R168" s="209">
        <f>Q168*H168</f>
        <v>0.011586520000000001</v>
      </c>
      <c r="S168" s="209">
        <v>0</v>
      </c>
      <c r="T168" s="21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1" t="s">
        <v>236</v>
      </c>
      <c r="AT168" s="211" t="s">
        <v>122</v>
      </c>
      <c r="AU168" s="211" t="s">
        <v>81</v>
      </c>
      <c r="AY168" s="17" t="s">
        <v>119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79</v>
      </c>
      <c r="BK168" s="212">
        <f>ROUND(I168*H168,2)</f>
        <v>0</v>
      </c>
      <c r="BL168" s="17" t="s">
        <v>236</v>
      </c>
      <c r="BM168" s="211" t="s">
        <v>305</v>
      </c>
    </row>
    <row r="169" spans="1:47" s="2" customFormat="1" ht="12">
      <c r="A169" s="38"/>
      <c r="B169" s="39"/>
      <c r="C169" s="40"/>
      <c r="D169" s="213" t="s">
        <v>129</v>
      </c>
      <c r="E169" s="40"/>
      <c r="F169" s="214" t="s">
        <v>306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129</v>
      </c>
      <c r="AU169" s="17" t="s">
        <v>81</v>
      </c>
    </row>
    <row r="170" spans="1:65" s="2" customFormat="1" ht="16.5" customHeight="1">
      <c r="A170" s="38"/>
      <c r="B170" s="39"/>
      <c r="C170" s="200" t="s">
        <v>307</v>
      </c>
      <c r="D170" s="200" t="s">
        <v>122</v>
      </c>
      <c r="E170" s="201" t="s">
        <v>308</v>
      </c>
      <c r="F170" s="202" t="s">
        <v>309</v>
      </c>
      <c r="G170" s="203" t="s">
        <v>125</v>
      </c>
      <c r="H170" s="204">
        <v>68.156</v>
      </c>
      <c r="I170" s="205"/>
      <c r="J170" s="206">
        <f>ROUND(I170*H170,2)</f>
        <v>0</v>
      </c>
      <c r="K170" s="202" t="s">
        <v>126</v>
      </c>
      <c r="L170" s="44"/>
      <c r="M170" s="207" t="s">
        <v>19</v>
      </c>
      <c r="N170" s="208" t="s">
        <v>42</v>
      </c>
      <c r="O170" s="84"/>
      <c r="P170" s="209">
        <f>O170*H170</f>
        <v>0</v>
      </c>
      <c r="Q170" s="209">
        <v>0.00012</v>
      </c>
      <c r="R170" s="209">
        <f>Q170*H170</f>
        <v>0.00817872</v>
      </c>
      <c r="S170" s="209">
        <v>0</v>
      </c>
      <c r="T170" s="21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1" t="s">
        <v>236</v>
      </c>
      <c r="AT170" s="211" t="s">
        <v>122</v>
      </c>
      <c r="AU170" s="211" t="s">
        <v>81</v>
      </c>
      <c r="AY170" s="17" t="s">
        <v>119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79</v>
      </c>
      <c r="BK170" s="212">
        <f>ROUND(I170*H170,2)</f>
        <v>0</v>
      </c>
      <c r="BL170" s="17" t="s">
        <v>236</v>
      </c>
      <c r="BM170" s="211" t="s">
        <v>310</v>
      </c>
    </row>
    <row r="171" spans="1:47" s="2" customFormat="1" ht="12">
      <c r="A171" s="38"/>
      <c r="B171" s="39"/>
      <c r="C171" s="40"/>
      <c r="D171" s="213" t="s">
        <v>129</v>
      </c>
      <c r="E171" s="40"/>
      <c r="F171" s="214" t="s">
        <v>311</v>
      </c>
      <c r="G171" s="40"/>
      <c r="H171" s="40"/>
      <c r="I171" s="215"/>
      <c r="J171" s="40"/>
      <c r="K171" s="40"/>
      <c r="L171" s="44"/>
      <c r="M171" s="216"/>
      <c r="N171" s="217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129</v>
      </c>
      <c r="AU171" s="17" t="s">
        <v>81</v>
      </c>
    </row>
    <row r="172" spans="1:65" s="2" customFormat="1" ht="16.5" customHeight="1">
      <c r="A172" s="38"/>
      <c r="B172" s="39"/>
      <c r="C172" s="200" t="s">
        <v>312</v>
      </c>
      <c r="D172" s="200" t="s">
        <v>122</v>
      </c>
      <c r="E172" s="201" t="s">
        <v>313</v>
      </c>
      <c r="F172" s="202" t="s">
        <v>314</v>
      </c>
      <c r="G172" s="203" t="s">
        <v>125</v>
      </c>
      <c r="H172" s="204">
        <v>136.312</v>
      </c>
      <c r="I172" s="205"/>
      <c r="J172" s="206">
        <f>ROUND(I172*H172,2)</f>
        <v>0</v>
      </c>
      <c r="K172" s="202" t="s">
        <v>126</v>
      </c>
      <c r="L172" s="44"/>
      <c r="M172" s="207" t="s">
        <v>19</v>
      </c>
      <c r="N172" s="208" t="s">
        <v>42</v>
      </c>
      <c r="O172" s="84"/>
      <c r="P172" s="209">
        <f>O172*H172</f>
        <v>0</v>
      </c>
      <c r="Q172" s="209">
        <v>0.00012</v>
      </c>
      <c r="R172" s="209">
        <f>Q172*H172</f>
        <v>0.01635744</v>
      </c>
      <c r="S172" s="209">
        <v>0</v>
      </c>
      <c r="T172" s="21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1" t="s">
        <v>236</v>
      </c>
      <c r="AT172" s="211" t="s">
        <v>122</v>
      </c>
      <c r="AU172" s="211" t="s">
        <v>81</v>
      </c>
      <c r="AY172" s="17" t="s">
        <v>119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79</v>
      </c>
      <c r="BK172" s="212">
        <f>ROUND(I172*H172,2)</f>
        <v>0</v>
      </c>
      <c r="BL172" s="17" t="s">
        <v>236</v>
      </c>
      <c r="BM172" s="211" t="s">
        <v>315</v>
      </c>
    </row>
    <row r="173" spans="1:47" s="2" customFormat="1" ht="12">
      <c r="A173" s="38"/>
      <c r="B173" s="39"/>
      <c r="C173" s="40"/>
      <c r="D173" s="213" t="s">
        <v>129</v>
      </c>
      <c r="E173" s="40"/>
      <c r="F173" s="214" t="s">
        <v>316</v>
      </c>
      <c r="G173" s="40"/>
      <c r="H173" s="40"/>
      <c r="I173" s="215"/>
      <c r="J173" s="40"/>
      <c r="K173" s="40"/>
      <c r="L173" s="44"/>
      <c r="M173" s="216"/>
      <c r="N173" s="217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129</v>
      </c>
      <c r="AU173" s="17" t="s">
        <v>81</v>
      </c>
    </row>
    <row r="174" spans="1:51" s="13" customFormat="1" ht="12">
      <c r="A174" s="13"/>
      <c r="B174" s="218"/>
      <c r="C174" s="219"/>
      <c r="D174" s="220" t="s">
        <v>131</v>
      </c>
      <c r="E174" s="221" t="s">
        <v>19</v>
      </c>
      <c r="F174" s="222" t="s">
        <v>317</v>
      </c>
      <c r="G174" s="219"/>
      <c r="H174" s="223">
        <v>136.312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131</v>
      </c>
      <c r="AU174" s="229" t="s">
        <v>81</v>
      </c>
      <c r="AV174" s="13" t="s">
        <v>81</v>
      </c>
      <c r="AW174" s="13" t="s">
        <v>32</v>
      </c>
      <c r="AX174" s="13" t="s">
        <v>79</v>
      </c>
      <c r="AY174" s="229" t="s">
        <v>119</v>
      </c>
    </row>
    <row r="175" spans="1:63" s="12" customFormat="1" ht="25.9" customHeight="1">
      <c r="A175" s="12"/>
      <c r="B175" s="184"/>
      <c r="C175" s="185"/>
      <c r="D175" s="186" t="s">
        <v>70</v>
      </c>
      <c r="E175" s="187" t="s">
        <v>318</v>
      </c>
      <c r="F175" s="187" t="s">
        <v>319</v>
      </c>
      <c r="G175" s="185"/>
      <c r="H175" s="185"/>
      <c r="I175" s="188"/>
      <c r="J175" s="189">
        <f>BK175</f>
        <v>0</v>
      </c>
      <c r="K175" s="185"/>
      <c r="L175" s="190"/>
      <c r="M175" s="191"/>
      <c r="N175" s="192"/>
      <c r="O175" s="192"/>
      <c r="P175" s="193">
        <f>P176+P178+P181</f>
        <v>0</v>
      </c>
      <c r="Q175" s="192"/>
      <c r="R175" s="193">
        <f>R176+R178+R181</f>
        <v>0</v>
      </c>
      <c r="S175" s="192"/>
      <c r="T175" s="194">
        <f>T176+T178+T181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5" t="s">
        <v>163</v>
      </c>
      <c r="AT175" s="196" t="s">
        <v>70</v>
      </c>
      <c r="AU175" s="196" t="s">
        <v>71</v>
      </c>
      <c r="AY175" s="195" t="s">
        <v>119</v>
      </c>
      <c r="BK175" s="197">
        <f>BK176+BK178+BK181</f>
        <v>0</v>
      </c>
    </row>
    <row r="176" spans="1:63" s="12" customFormat="1" ht="22.8" customHeight="1">
      <c r="A176" s="12"/>
      <c r="B176" s="184"/>
      <c r="C176" s="185"/>
      <c r="D176" s="186" t="s">
        <v>70</v>
      </c>
      <c r="E176" s="198" t="s">
        <v>320</v>
      </c>
      <c r="F176" s="198" t="s">
        <v>321</v>
      </c>
      <c r="G176" s="185"/>
      <c r="H176" s="185"/>
      <c r="I176" s="188"/>
      <c r="J176" s="199">
        <f>BK176</f>
        <v>0</v>
      </c>
      <c r="K176" s="185"/>
      <c r="L176" s="190"/>
      <c r="M176" s="191"/>
      <c r="N176" s="192"/>
      <c r="O176" s="192"/>
      <c r="P176" s="193">
        <f>P177</f>
        <v>0</v>
      </c>
      <c r="Q176" s="192"/>
      <c r="R176" s="193">
        <f>R177</f>
        <v>0</v>
      </c>
      <c r="S176" s="192"/>
      <c r="T176" s="194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5" t="s">
        <v>163</v>
      </c>
      <c r="AT176" s="196" t="s">
        <v>70</v>
      </c>
      <c r="AU176" s="196" t="s">
        <v>79</v>
      </c>
      <c r="AY176" s="195" t="s">
        <v>119</v>
      </c>
      <c r="BK176" s="197">
        <f>BK177</f>
        <v>0</v>
      </c>
    </row>
    <row r="177" spans="1:65" s="2" customFormat="1" ht="16.5" customHeight="1">
      <c r="A177" s="38"/>
      <c r="B177" s="39"/>
      <c r="C177" s="200" t="s">
        <v>322</v>
      </c>
      <c r="D177" s="200" t="s">
        <v>122</v>
      </c>
      <c r="E177" s="201" t="s">
        <v>323</v>
      </c>
      <c r="F177" s="202" t="s">
        <v>321</v>
      </c>
      <c r="G177" s="203" t="s">
        <v>324</v>
      </c>
      <c r="H177" s="204">
        <v>1</v>
      </c>
      <c r="I177" s="205"/>
      <c r="J177" s="206">
        <f>ROUND(I177*H177,2)</f>
        <v>0</v>
      </c>
      <c r="K177" s="202" t="s">
        <v>19</v>
      </c>
      <c r="L177" s="44"/>
      <c r="M177" s="207" t="s">
        <v>19</v>
      </c>
      <c r="N177" s="208" t="s">
        <v>42</v>
      </c>
      <c r="O177" s="84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1" t="s">
        <v>127</v>
      </c>
      <c r="AT177" s="211" t="s">
        <v>122</v>
      </c>
      <c r="AU177" s="211" t="s">
        <v>81</v>
      </c>
      <c r="AY177" s="17" t="s">
        <v>119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79</v>
      </c>
      <c r="BK177" s="212">
        <f>ROUND(I177*H177,2)</f>
        <v>0</v>
      </c>
      <c r="BL177" s="17" t="s">
        <v>127</v>
      </c>
      <c r="BM177" s="211" t="s">
        <v>325</v>
      </c>
    </row>
    <row r="178" spans="1:63" s="12" customFormat="1" ht="22.8" customHeight="1">
      <c r="A178" s="12"/>
      <c r="B178" s="184"/>
      <c r="C178" s="185"/>
      <c r="D178" s="186" t="s">
        <v>70</v>
      </c>
      <c r="E178" s="198" t="s">
        <v>326</v>
      </c>
      <c r="F178" s="198" t="s">
        <v>327</v>
      </c>
      <c r="G178" s="185"/>
      <c r="H178" s="185"/>
      <c r="I178" s="188"/>
      <c r="J178" s="199">
        <f>BK178</f>
        <v>0</v>
      </c>
      <c r="K178" s="185"/>
      <c r="L178" s="190"/>
      <c r="M178" s="191"/>
      <c r="N178" s="192"/>
      <c r="O178" s="192"/>
      <c r="P178" s="193">
        <f>SUM(P179:P180)</f>
        <v>0</v>
      </c>
      <c r="Q178" s="192"/>
      <c r="R178" s="193">
        <f>SUM(R179:R180)</f>
        <v>0</v>
      </c>
      <c r="S178" s="192"/>
      <c r="T178" s="19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5" t="s">
        <v>163</v>
      </c>
      <c r="AT178" s="196" t="s">
        <v>70</v>
      </c>
      <c r="AU178" s="196" t="s">
        <v>79</v>
      </c>
      <c r="AY178" s="195" t="s">
        <v>119</v>
      </c>
      <c r="BK178" s="197">
        <f>SUM(BK179:BK180)</f>
        <v>0</v>
      </c>
    </row>
    <row r="179" spans="1:65" s="2" customFormat="1" ht="16.5" customHeight="1">
      <c r="A179" s="38"/>
      <c r="B179" s="39"/>
      <c r="C179" s="200" t="s">
        <v>328</v>
      </c>
      <c r="D179" s="200" t="s">
        <v>122</v>
      </c>
      <c r="E179" s="201" t="s">
        <v>329</v>
      </c>
      <c r="F179" s="202" t="s">
        <v>327</v>
      </c>
      <c r="G179" s="203" t="s">
        <v>324</v>
      </c>
      <c r="H179" s="204">
        <v>1</v>
      </c>
      <c r="I179" s="205"/>
      <c r="J179" s="206">
        <f>ROUND(I179*H179,2)</f>
        <v>0</v>
      </c>
      <c r="K179" s="202" t="s">
        <v>126</v>
      </c>
      <c r="L179" s="44"/>
      <c r="M179" s="207" t="s">
        <v>19</v>
      </c>
      <c r="N179" s="208" t="s">
        <v>42</v>
      </c>
      <c r="O179" s="84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1" t="s">
        <v>330</v>
      </c>
      <c r="AT179" s="211" t="s">
        <v>122</v>
      </c>
      <c r="AU179" s="211" t="s">
        <v>81</v>
      </c>
      <c r="AY179" s="17" t="s">
        <v>119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79</v>
      </c>
      <c r="BK179" s="212">
        <f>ROUND(I179*H179,2)</f>
        <v>0</v>
      </c>
      <c r="BL179" s="17" t="s">
        <v>330</v>
      </c>
      <c r="BM179" s="211" t="s">
        <v>331</v>
      </c>
    </row>
    <row r="180" spans="1:47" s="2" customFormat="1" ht="12">
      <c r="A180" s="38"/>
      <c r="B180" s="39"/>
      <c r="C180" s="40"/>
      <c r="D180" s="213" t="s">
        <v>129</v>
      </c>
      <c r="E180" s="40"/>
      <c r="F180" s="214" t="s">
        <v>332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129</v>
      </c>
      <c r="AU180" s="17" t="s">
        <v>81</v>
      </c>
    </row>
    <row r="181" spans="1:63" s="12" customFormat="1" ht="22.8" customHeight="1">
      <c r="A181" s="12"/>
      <c r="B181" s="184"/>
      <c r="C181" s="185"/>
      <c r="D181" s="186" t="s">
        <v>70</v>
      </c>
      <c r="E181" s="198" t="s">
        <v>333</v>
      </c>
      <c r="F181" s="198" t="s">
        <v>334</v>
      </c>
      <c r="G181" s="185"/>
      <c r="H181" s="185"/>
      <c r="I181" s="188"/>
      <c r="J181" s="199">
        <f>BK181</f>
        <v>0</v>
      </c>
      <c r="K181" s="185"/>
      <c r="L181" s="190"/>
      <c r="M181" s="191"/>
      <c r="N181" s="192"/>
      <c r="O181" s="192"/>
      <c r="P181" s="193">
        <f>SUM(P182:P183)</f>
        <v>0</v>
      </c>
      <c r="Q181" s="192"/>
      <c r="R181" s="193">
        <f>SUM(R182:R183)</f>
        <v>0</v>
      </c>
      <c r="S181" s="192"/>
      <c r="T181" s="194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5" t="s">
        <v>163</v>
      </c>
      <c r="AT181" s="196" t="s">
        <v>70</v>
      </c>
      <c r="AU181" s="196" t="s">
        <v>79</v>
      </c>
      <c r="AY181" s="195" t="s">
        <v>119</v>
      </c>
      <c r="BK181" s="197">
        <f>SUM(BK182:BK183)</f>
        <v>0</v>
      </c>
    </row>
    <row r="182" spans="1:65" s="2" customFormat="1" ht="16.5" customHeight="1">
      <c r="A182" s="38"/>
      <c r="B182" s="39"/>
      <c r="C182" s="200" t="s">
        <v>335</v>
      </c>
      <c r="D182" s="200" t="s">
        <v>122</v>
      </c>
      <c r="E182" s="201" t="s">
        <v>336</v>
      </c>
      <c r="F182" s="202" t="s">
        <v>337</v>
      </c>
      <c r="G182" s="203" t="s">
        <v>324</v>
      </c>
      <c r="H182" s="204">
        <v>1</v>
      </c>
      <c r="I182" s="205"/>
      <c r="J182" s="206">
        <f>ROUND(I182*H182,2)</f>
        <v>0</v>
      </c>
      <c r="K182" s="202" t="s">
        <v>126</v>
      </c>
      <c r="L182" s="44"/>
      <c r="M182" s="207" t="s">
        <v>19</v>
      </c>
      <c r="N182" s="208" t="s">
        <v>42</v>
      </c>
      <c r="O182" s="84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1" t="s">
        <v>330</v>
      </c>
      <c r="AT182" s="211" t="s">
        <v>122</v>
      </c>
      <c r="AU182" s="211" t="s">
        <v>81</v>
      </c>
      <c r="AY182" s="17" t="s">
        <v>119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79</v>
      </c>
      <c r="BK182" s="212">
        <f>ROUND(I182*H182,2)</f>
        <v>0</v>
      </c>
      <c r="BL182" s="17" t="s">
        <v>330</v>
      </c>
      <c r="BM182" s="211" t="s">
        <v>338</v>
      </c>
    </row>
    <row r="183" spans="1:47" s="2" customFormat="1" ht="12">
      <c r="A183" s="38"/>
      <c r="B183" s="39"/>
      <c r="C183" s="40"/>
      <c r="D183" s="213" t="s">
        <v>129</v>
      </c>
      <c r="E183" s="40"/>
      <c r="F183" s="214" t="s">
        <v>339</v>
      </c>
      <c r="G183" s="40"/>
      <c r="H183" s="40"/>
      <c r="I183" s="215"/>
      <c r="J183" s="40"/>
      <c r="K183" s="40"/>
      <c r="L183" s="44"/>
      <c r="M183" s="252"/>
      <c r="N183" s="253"/>
      <c r="O183" s="254"/>
      <c r="P183" s="254"/>
      <c r="Q183" s="254"/>
      <c r="R183" s="254"/>
      <c r="S183" s="254"/>
      <c r="T183" s="25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129</v>
      </c>
      <c r="AU183" s="17" t="s">
        <v>81</v>
      </c>
    </row>
    <row r="184" spans="1:31" s="2" customFormat="1" ht="6.95" customHeight="1">
      <c r="A184" s="38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93:K18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1/111301111"/>
    <hyperlink ref="F101" r:id="rId2" display="https://podminky.urs.cz/item/CS_URS_2022_01/162702111"/>
    <hyperlink ref="F104" r:id="rId3" display="https://podminky.urs.cz/item/CS_URS_2022_01/348401240"/>
    <hyperlink ref="F114" r:id="rId4" display="https://podminky.urs.cz/item/CS_URS_2022_01/589102141"/>
    <hyperlink ref="F125" r:id="rId5" display="https://podminky.urs.cz/item/CS_URS_2022_01/596811120"/>
    <hyperlink ref="F131" r:id="rId6" display="https://podminky.urs.cz/item/CS_URS_2022_01/997013811"/>
    <hyperlink ref="F144" r:id="rId7" display="https://podminky.urs.cz/item/CS_URS_2022_01/766111820"/>
    <hyperlink ref="F155" r:id="rId8" display="https://podminky.urs.cz/item/CS_URS_2022_01/998766201"/>
    <hyperlink ref="F162" r:id="rId9" display="https://podminky.urs.cz/item/CS_URS_2022_01/783301303"/>
    <hyperlink ref="F165" r:id="rId10" display="https://podminky.urs.cz/item/CS_URS_2022_01/783301313"/>
    <hyperlink ref="F167" r:id="rId11" display="https://podminky.urs.cz/item/CS_URS_2022_01/783306801"/>
    <hyperlink ref="F169" r:id="rId12" display="https://podminky.urs.cz/item/CS_URS_2022_01/783314201"/>
    <hyperlink ref="F171" r:id="rId13" display="https://podminky.urs.cz/item/CS_URS_2022_01/783315101"/>
    <hyperlink ref="F173" r:id="rId14" display="https://podminky.urs.cz/item/CS_URS_2022_01/783317101"/>
    <hyperlink ref="F180" r:id="rId15" display="https://podminky.urs.cz/item/CS_URS_2022_01/070001000"/>
    <hyperlink ref="F183" r:id="rId16" display="https://podminky.urs.cz/item/CS_URS_2022_01/08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340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341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342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343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344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345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346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347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348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349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350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78</v>
      </c>
      <c r="F18" s="267" t="s">
        <v>351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352</v>
      </c>
      <c r="F19" s="267" t="s">
        <v>353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354</v>
      </c>
      <c r="F20" s="267" t="s">
        <v>355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356</v>
      </c>
      <c r="F21" s="267" t="s">
        <v>357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358</v>
      </c>
      <c r="F22" s="267" t="s">
        <v>359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360</v>
      </c>
      <c r="F23" s="267" t="s">
        <v>361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362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363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364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365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366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367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368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369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370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105</v>
      </c>
      <c r="F36" s="267"/>
      <c r="G36" s="267" t="s">
        <v>371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372</v>
      </c>
      <c r="F37" s="267"/>
      <c r="G37" s="267" t="s">
        <v>373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52</v>
      </c>
      <c r="F38" s="267"/>
      <c r="G38" s="267" t="s">
        <v>374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53</v>
      </c>
      <c r="F39" s="267"/>
      <c r="G39" s="267" t="s">
        <v>375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106</v>
      </c>
      <c r="F40" s="267"/>
      <c r="G40" s="267" t="s">
        <v>376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107</v>
      </c>
      <c r="F41" s="267"/>
      <c r="G41" s="267" t="s">
        <v>377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378</v>
      </c>
      <c r="F42" s="267"/>
      <c r="G42" s="267" t="s">
        <v>379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380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381</v>
      </c>
      <c r="F44" s="267"/>
      <c r="G44" s="267" t="s">
        <v>382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109</v>
      </c>
      <c r="F45" s="267"/>
      <c r="G45" s="267" t="s">
        <v>383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384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385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386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387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388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389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390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391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392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393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394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395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396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397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398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399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400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401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402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403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404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405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406</v>
      </c>
      <c r="D76" s="285"/>
      <c r="E76" s="285"/>
      <c r="F76" s="285" t="s">
        <v>407</v>
      </c>
      <c r="G76" s="286"/>
      <c r="H76" s="285" t="s">
        <v>53</v>
      </c>
      <c r="I76" s="285" t="s">
        <v>56</v>
      </c>
      <c r="J76" s="285" t="s">
        <v>408</v>
      </c>
      <c r="K76" s="284"/>
    </row>
    <row r="77" spans="2:11" s="1" customFormat="1" ht="17.25" customHeight="1">
      <c r="B77" s="282"/>
      <c r="C77" s="287" t="s">
        <v>409</v>
      </c>
      <c r="D77" s="287"/>
      <c r="E77" s="287"/>
      <c r="F77" s="288" t="s">
        <v>410</v>
      </c>
      <c r="G77" s="289"/>
      <c r="H77" s="287"/>
      <c r="I77" s="287"/>
      <c r="J77" s="287" t="s">
        <v>411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52</v>
      </c>
      <c r="D79" s="292"/>
      <c r="E79" s="292"/>
      <c r="F79" s="293" t="s">
        <v>412</v>
      </c>
      <c r="G79" s="294"/>
      <c r="H79" s="270" t="s">
        <v>413</v>
      </c>
      <c r="I79" s="270" t="s">
        <v>414</v>
      </c>
      <c r="J79" s="270">
        <v>20</v>
      </c>
      <c r="K79" s="284"/>
    </row>
    <row r="80" spans="2:11" s="1" customFormat="1" ht="15" customHeight="1">
      <c r="B80" s="282"/>
      <c r="C80" s="270" t="s">
        <v>415</v>
      </c>
      <c r="D80" s="270"/>
      <c r="E80" s="270"/>
      <c r="F80" s="293" t="s">
        <v>412</v>
      </c>
      <c r="G80" s="294"/>
      <c r="H80" s="270" t="s">
        <v>416</v>
      </c>
      <c r="I80" s="270" t="s">
        <v>414</v>
      </c>
      <c r="J80" s="270">
        <v>120</v>
      </c>
      <c r="K80" s="284"/>
    </row>
    <row r="81" spans="2:11" s="1" customFormat="1" ht="15" customHeight="1">
      <c r="B81" s="295"/>
      <c r="C81" s="270" t="s">
        <v>417</v>
      </c>
      <c r="D81" s="270"/>
      <c r="E81" s="270"/>
      <c r="F81" s="293" t="s">
        <v>418</v>
      </c>
      <c r="G81" s="294"/>
      <c r="H81" s="270" t="s">
        <v>419</v>
      </c>
      <c r="I81" s="270" t="s">
        <v>414</v>
      </c>
      <c r="J81" s="270">
        <v>50</v>
      </c>
      <c r="K81" s="284"/>
    </row>
    <row r="82" spans="2:11" s="1" customFormat="1" ht="15" customHeight="1">
      <c r="B82" s="295"/>
      <c r="C82" s="270" t="s">
        <v>420</v>
      </c>
      <c r="D82" s="270"/>
      <c r="E82" s="270"/>
      <c r="F82" s="293" t="s">
        <v>412</v>
      </c>
      <c r="G82" s="294"/>
      <c r="H82" s="270" t="s">
        <v>421</v>
      </c>
      <c r="I82" s="270" t="s">
        <v>422</v>
      </c>
      <c r="J82" s="270"/>
      <c r="K82" s="284"/>
    </row>
    <row r="83" spans="2:11" s="1" customFormat="1" ht="15" customHeight="1">
      <c r="B83" s="295"/>
      <c r="C83" s="296" t="s">
        <v>423</v>
      </c>
      <c r="D83" s="296"/>
      <c r="E83" s="296"/>
      <c r="F83" s="297" t="s">
        <v>418</v>
      </c>
      <c r="G83" s="296"/>
      <c r="H83" s="296" t="s">
        <v>424</v>
      </c>
      <c r="I83" s="296" t="s">
        <v>414</v>
      </c>
      <c r="J83" s="296">
        <v>15</v>
      </c>
      <c r="K83" s="284"/>
    </row>
    <row r="84" spans="2:11" s="1" customFormat="1" ht="15" customHeight="1">
      <c r="B84" s="295"/>
      <c r="C84" s="296" t="s">
        <v>425</v>
      </c>
      <c r="D84" s="296"/>
      <c r="E84" s="296"/>
      <c r="F84" s="297" t="s">
        <v>418</v>
      </c>
      <c r="G84" s="296"/>
      <c r="H84" s="296" t="s">
        <v>426</v>
      </c>
      <c r="I84" s="296" t="s">
        <v>414</v>
      </c>
      <c r="J84" s="296">
        <v>15</v>
      </c>
      <c r="K84" s="284"/>
    </row>
    <row r="85" spans="2:11" s="1" customFormat="1" ht="15" customHeight="1">
      <c r="B85" s="295"/>
      <c r="C85" s="296" t="s">
        <v>427</v>
      </c>
      <c r="D85" s="296"/>
      <c r="E85" s="296"/>
      <c r="F85" s="297" t="s">
        <v>418</v>
      </c>
      <c r="G85" s="296"/>
      <c r="H85" s="296" t="s">
        <v>428</v>
      </c>
      <c r="I85" s="296" t="s">
        <v>414</v>
      </c>
      <c r="J85" s="296">
        <v>20</v>
      </c>
      <c r="K85" s="284"/>
    </row>
    <row r="86" spans="2:11" s="1" customFormat="1" ht="15" customHeight="1">
      <c r="B86" s="295"/>
      <c r="C86" s="296" t="s">
        <v>429</v>
      </c>
      <c r="D86" s="296"/>
      <c r="E86" s="296"/>
      <c r="F86" s="297" t="s">
        <v>418</v>
      </c>
      <c r="G86" s="296"/>
      <c r="H86" s="296" t="s">
        <v>430</v>
      </c>
      <c r="I86" s="296" t="s">
        <v>414</v>
      </c>
      <c r="J86" s="296">
        <v>20</v>
      </c>
      <c r="K86" s="284"/>
    </row>
    <row r="87" spans="2:11" s="1" customFormat="1" ht="15" customHeight="1">
      <c r="B87" s="295"/>
      <c r="C87" s="270" t="s">
        <v>431</v>
      </c>
      <c r="D87" s="270"/>
      <c r="E87" s="270"/>
      <c r="F87" s="293" t="s">
        <v>418</v>
      </c>
      <c r="G87" s="294"/>
      <c r="H87" s="270" t="s">
        <v>432</v>
      </c>
      <c r="I87" s="270" t="s">
        <v>414</v>
      </c>
      <c r="J87" s="270">
        <v>50</v>
      </c>
      <c r="K87" s="284"/>
    </row>
    <row r="88" spans="2:11" s="1" customFormat="1" ht="15" customHeight="1">
      <c r="B88" s="295"/>
      <c r="C88" s="270" t="s">
        <v>433</v>
      </c>
      <c r="D88" s="270"/>
      <c r="E88" s="270"/>
      <c r="F88" s="293" t="s">
        <v>418</v>
      </c>
      <c r="G88" s="294"/>
      <c r="H88" s="270" t="s">
        <v>434</v>
      </c>
      <c r="I88" s="270" t="s">
        <v>414</v>
      </c>
      <c r="J88" s="270">
        <v>20</v>
      </c>
      <c r="K88" s="284"/>
    </row>
    <row r="89" spans="2:11" s="1" customFormat="1" ht="15" customHeight="1">
      <c r="B89" s="295"/>
      <c r="C89" s="270" t="s">
        <v>435</v>
      </c>
      <c r="D89" s="270"/>
      <c r="E89" s="270"/>
      <c r="F89" s="293" t="s">
        <v>418</v>
      </c>
      <c r="G89" s="294"/>
      <c r="H89" s="270" t="s">
        <v>436</v>
      </c>
      <c r="I89" s="270" t="s">
        <v>414</v>
      </c>
      <c r="J89" s="270">
        <v>20</v>
      </c>
      <c r="K89" s="284"/>
    </row>
    <row r="90" spans="2:11" s="1" customFormat="1" ht="15" customHeight="1">
      <c r="B90" s="295"/>
      <c r="C90" s="270" t="s">
        <v>437</v>
      </c>
      <c r="D90" s="270"/>
      <c r="E90" s="270"/>
      <c r="F90" s="293" t="s">
        <v>418</v>
      </c>
      <c r="G90" s="294"/>
      <c r="H90" s="270" t="s">
        <v>438</v>
      </c>
      <c r="I90" s="270" t="s">
        <v>414</v>
      </c>
      <c r="J90" s="270">
        <v>50</v>
      </c>
      <c r="K90" s="284"/>
    </row>
    <row r="91" spans="2:11" s="1" customFormat="1" ht="15" customHeight="1">
      <c r="B91" s="295"/>
      <c r="C91" s="270" t="s">
        <v>439</v>
      </c>
      <c r="D91" s="270"/>
      <c r="E91" s="270"/>
      <c r="F91" s="293" t="s">
        <v>418</v>
      </c>
      <c r="G91" s="294"/>
      <c r="H91" s="270" t="s">
        <v>439</v>
      </c>
      <c r="I91" s="270" t="s">
        <v>414</v>
      </c>
      <c r="J91" s="270">
        <v>50</v>
      </c>
      <c r="K91" s="284"/>
    </row>
    <row r="92" spans="2:11" s="1" customFormat="1" ht="15" customHeight="1">
      <c r="B92" s="295"/>
      <c r="C92" s="270" t="s">
        <v>440</v>
      </c>
      <c r="D92" s="270"/>
      <c r="E92" s="270"/>
      <c r="F92" s="293" t="s">
        <v>418</v>
      </c>
      <c r="G92" s="294"/>
      <c r="H92" s="270" t="s">
        <v>441</v>
      </c>
      <c r="I92" s="270" t="s">
        <v>414</v>
      </c>
      <c r="J92" s="270">
        <v>255</v>
      </c>
      <c r="K92" s="284"/>
    </row>
    <row r="93" spans="2:11" s="1" customFormat="1" ht="15" customHeight="1">
      <c r="B93" s="295"/>
      <c r="C93" s="270" t="s">
        <v>442</v>
      </c>
      <c r="D93" s="270"/>
      <c r="E93" s="270"/>
      <c r="F93" s="293" t="s">
        <v>412</v>
      </c>
      <c r="G93" s="294"/>
      <c r="H93" s="270" t="s">
        <v>443</v>
      </c>
      <c r="I93" s="270" t="s">
        <v>444</v>
      </c>
      <c r="J93" s="270"/>
      <c r="K93" s="284"/>
    </row>
    <row r="94" spans="2:11" s="1" customFormat="1" ht="15" customHeight="1">
      <c r="B94" s="295"/>
      <c r="C94" s="270" t="s">
        <v>445</v>
      </c>
      <c r="D94" s="270"/>
      <c r="E94" s="270"/>
      <c r="F94" s="293" t="s">
        <v>412</v>
      </c>
      <c r="G94" s="294"/>
      <c r="H94" s="270" t="s">
        <v>446</v>
      </c>
      <c r="I94" s="270" t="s">
        <v>447</v>
      </c>
      <c r="J94" s="270"/>
      <c r="K94" s="284"/>
    </row>
    <row r="95" spans="2:11" s="1" customFormat="1" ht="15" customHeight="1">
      <c r="B95" s="295"/>
      <c r="C95" s="270" t="s">
        <v>448</v>
      </c>
      <c r="D95" s="270"/>
      <c r="E95" s="270"/>
      <c r="F95" s="293" t="s">
        <v>412</v>
      </c>
      <c r="G95" s="294"/>
      <c r="H95" s="270" t="s">
        <v>448</v>
      </c>
      <c r="I95" s="270" t="s">
        <v>447</v>
      </c>
      <c r="J95" s="270"/>
      <c r="K95" s="284"/>
    </row>
    <row r="96" spans="2:11" s="1" customFormat="1" ht="15" customHeight="1">
      <c r="B96" s="295"/>
      <c r="C96" s="270" t="s">
        <v>37</v>
      </c>
      <c r="D96" s="270"/>
      <c r="E96" s="270"/>
      <c r="F96" s="293" t="s">
        <v>412</v>
      </c>
      <c r="G96" s="294"/>
      <c r="H96" s="270" t="s">
        <v>449</v>
      </c>
      <c r="I96" s="270" t="s">
        <v>447</v>
      </c>
      <c r="J96" s="270"/>
      <c r="K96" s="284"/>
    </row>
    <row r="97" spans="2:11" s="1" customFormat="1" ht="15" customHeight="1">
      <c r="B97" s="295"/>
      <c r="C97" s="270" t="s">
        <v>47</v>
      </c>
      <c r="D97" s="270"/>
      <c r="E97" s="270"/>
      <c r="F97" s="293" t="s">
        <v>412</v>
      </c>
      <c r="G97" s="294"/>
      <c r="H97" s="270" t="s">
        <v>450</v>
      </c>
      <c r="I97" s="270" t="s">
        <v>447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451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406</v>
      </c>
      <c r="D103" s="285"/>
      <c r="E103" s="285"/>
      <c r="F103" s="285" t="s">
        <v>407</v>
      </c>
      <c r="G103" s="286"/>
      <c r="H103" s="285" t="s">
        <v>53</v>
      </c>
      <c r="I103" s="285" t="s">
        <v>56</v>
      </c>
      <c r="J103" s="285" t="s">
        <v>408</v>
      </c>
      <c r="K103" s="284"/>
    </row>
    <row r="104" spans="2:11" s="1" customFormat="1" ht="17.25" customHeight="1">
      <c r="B104" s="282"/>
      <c r="C104" s="287" t="s">
        <v>409</v>
      </c>
      <c r="D104" s="287"/>
      <c r="E104" s="287"/>
      <c r="F104" s="288" t="s">
        <v>410</v>
      </c>
      <c r="G104" s="289"/>
      <c r="H104" s="287"/>
      <c r="I104" s="287"/>
      <c r="J104" s="287" t="s">
        <v>411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52</v>
      </c>
      <c r="D106" s="292"/>
      <c r="E106" s="292"/>
      <c r="F106" s="293" t="s">
        <v>412</v>
      </c>
      <c r="G106" s="270"/>
      <c r="H106" s="270" t="s">
        <v>452</v>
      </c>
      <c r="I106" s="270" t="s">
        <v>414</v>
      </c>
      <c r="J106" s="270">
        <v>20</v>
      </c>
      <c r="K106" s="284"/>
    </row>
    <row r="107" spans="2:11" s="1" customFormat="1" ht="15" customHeight="1">
      <c r="B107" s="282"/>
      <c r="C107" s="270" t="s">
        <v>415</v>
      </c>
      <c r="D107" s="270"/>
      <c r="E107" s="270"/>
      <c r="F107" s="293" t="s">
        <v>412</v>
      </c>
      <c r="G107" s="270"/>
      <c r="H107" s="270" t="s">
        <v>452</v>
      </c>
      <c r="I107" s="270" t="s">
        <v>414</v>
      </c>
      <c r="J107" s="270">
        <v>120</v>
      </c>
      <c r="K107" s="284"/>
    </row>
    <row r="108" spans="2:11" s="1" customFormat="1" ht="15" customHeight="1">
      <c r="B108" s="295"/>
      <c r="C108" s="270" t="s">
        <v>417</v>
      </c>
      <c r="D108" s="270"/>
      <c r="E108" s="270"/>
      <c r="F108" s="293" t="s">
        <v>418</v>
      </c>
      <c r="G108" s="270"/>
      <c r="H108" s="270" t="s">
        <v>452</v>
      </c>
      <c r="I108" s="270" t="s">
        <v>414</v>
      </c>
      <c r="J108" s="270">
        <v>50</v>
      </c>
      <c r="K108" s="284"/>
    </row>
    <row r="109" spans="2:11" s="1" customFormat="1" ht="15" customHeight="1">
      <c r="B109" s="295"/>
      <c r="C109" s="270" t="s">
        <v>420</v>
      </c>
      <c r="D109" s="270"/>
      <c r="E109" s="270"/>
      <c r="F109" s="293" t="s">
        <v>412</v>
      </c>
      <c r="G109" s="270"/>
      <c r="H109" s="270" t="s">
        <v>452</v>
      </c>
      <c r="I109" s="270" t="s">
        <v>422</v>
      </c>
      <c r="J109" s="270"/>
      <c r="K109" s="284"/>
    </row>
    <row r="110" spans="2:11" s="1" customFormat="1" ht="15" customHeight="1">
      <c r="B110" s="295"/>
      <c r="C110" s="270" t="s">
        <v>431</v>
      </c>
      <c r="D110" s="270"/>
      <c r="E110" s="270"/>
      <c r="F110" s="293" t="s">
        <v>418</v>
      </c>
      <c r="G110" s="270"/>
      <c r="H110" s="270" t="s">
        <v>452</v>
      </c>
      <c r="I110" s="270" t="s">
        <v>414</v>
      </c>
      <c r="J110" s="270">
        <v>50</v>
      </c>
      <c r="K110" s="284"/>
    </row>
    <row r="111" spans="2:11" s="1" customFormat="1" ht="15" customHeight="1">
      <c r="B111" s="295"/>
      <c r="C111" s="270" t="s">
        <v>439</v>
      </c>
      <c r="D111" s="270"/>
      <c r="E111" s="270"/>
      <c r="F111" s="293" t="s">
        <v>418</v>
      </c>
      <c r="G111" s="270"/>
      <c r="H111" s="270" t="s">
        <v>452</v>
      </c>
      <c r="I111" s="270" t="s">
        <v>414</v>
      </c>
      <c r="J111" s="270">
        <v>50</v>
      </c>
      <c r="K111" s="284"/>
    </row>
    <row r="112" spans="2:11" s="1" customFormat="1" ht="15" customHeight="1">
      <c r="B112" s="295"/>
      <c r="C112" s="270" t="s">
        <v>437</v>
      </c>
      <c r="D112" s="270"/>
      <c r="E112" s="270"/>
      <c r="F112" s="293" t="s">
        <v>418</v>
      </c>
      <c r="G112" s="270"/>
      <c r="H112" s="270" t="s">
        <v>452</v>
      </c>
      <c r="I112" s="270" t="s">
        <v>414</v>
      </c>
      <c r="J112" s="270">
        <v>50</v>
      </c>
      <c r="K112" s="284"/>
    </row>
    <row r="113" spans="2:11" s="1" customFormat="1" ht="15" customHeight="1">
      <c r="B113" s="295"/>
      <c r="C113" s="270" t="s">
        <v>52</v>
      </c>
      <c r="D113" s="270"/>
      <c r="E113" s="270"/>
      <c r="F113" s="293" t="s">
        <v>412</v>
      </c>
      <c r="G113" s="270"/>
      <c r="H113" s="270" t="s">
        <v>453</v>
      </c>
      <c r="I113" s="270" t="s">
        <v>414</v>
      </c>
      <c r="J113" s="270">
        <v>20</v>
      </c>
      <c r="K113" s="284"/>
    </row>
    <row r="114" spans="2:11" s="1" customFormat="1" ht="15" customHeight="1">
      <c r="B114" s="295"/>
      <c r="C114" s="270" t="s">
        <v>454</v>
      </c>
      <c r="D114" s="270"/>
      <c r="E114" s="270"/>
      <c r="F114" s="293" t="s">
        <v>412</v>
      </c>
      <c r="G114" s="270"/>
      <c r="H114" s="270" t="s">
        <v>455</v>
      </c>
      <c r="I114" s="270" t="s">
        <v>414</v>
      </c>
      <c r="J114" s="270">
        <v>120</v>
      </c>
      <c r="K114" s="284"/>
    </row>
    <row r="115" spans="2:11" s="1" customFormat="1" ht="15" customHeight="1">
      <c r="B115" s="295"/>
      <c r="C115" s="270" t="s">
        <v>37</v>
      </c>
      <c r="D115" s="270"/>
      <c r="E115" s="270"/>
      <c r="F115" s="293" t="s">
        <v>412</v>
      </c>
      <c r="G115" s="270"/>
      <c r="H115" s="270" t="s">
        <v>456</v>
      </c>
      <c r="I115" s="270" t="s">
        <v>447</v>
      </c>
      <c r="J115" s="270"/>
      <c r="K115" s="284"/>
    </row>
    <row r="116" spans="2:11" s="1" customFormat="1" ht="15" customHeight="1">
      <c r="B116" s="295"/>
      <c r="C116" s="270" t="s">
        <v>47</v>
      </c>
      <c r="D116" s="270"/>
      <c r="E116" s="270"/>
      <c r="F116" s="293" t="s">
        <v>412</v>
      </c>
      <c r="G116" s="270"/>
      <c r="H116" s="270" t="s">
        <v>457</v>
      </c>
      <c r="I116" s="270" t="s">
        <v>447</v>
      </c>
      <c r="J116" s="270"/>
      <c r="K116" s="284"/>
    </row>
    <row r="117" spans="2:11" s="1" customFormat="1" ht="15" customHeight="1">
      <c r="B117" s="295"/>
      <c r="C117" s="270" t="s">
        <v>56</v>
      </c>
      <c r="D117" s="270"/>
      <c r="E117" s="270"/>
      <c r="F117" s="293" t="s">
        <v>412</v>
      </c>
      <c r="G117" s="270"/>
      <c r="H117" s="270" t="s">
        <v>458</v>
      </c>
      <c r="I117" s="270" t="s">
        <v>459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460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406</v>
      </c>
      <c r="D123" s="285"/>
      <c r="E123" s="285"/>
      <c r="F123" s="285" t="s">
        <v>407</v>
      </c>
      <c r="G123" s="286"/>
      <c r="H123" s="285" t="s">
        <v>53</v>
      </c>
      <c r="I123" s="285" t="s">
        <v>56</v>
      </c>
      <c r="J123" s="285" t="s">
        <v>408</v>
      </c>
      <c r="K123" s="314"/>
    </row>
    <row r="124" spans="2:11" s="1" customFormat="1" ht="17.25" customHeight="1">
      <c r="B124" s="313"/>
      <c r="C124" s="287" t="s">
        <v>409</v>
      </c>
      <c r="D124" s="287"/>
      <c r="E124" s="287"/>
      <c r="F124" s="288" t="s">
        <v>410</v>
      </c>
      <c r="G124" s="289"/>
      <c r="H124" s="287"/>
      <c r="I124" s="287"/>
      <c r="J124" s="287" t="s">
        <v>411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415</v>
      </c>
      <c r="D126" s="292"/>
      <c r="E126" s="292"/>
      <c r="F126" s="293" t="s">
        <v>412</v>
      </c>
      <c r="G126" s="270"/>
      <c r="H126" s="270" t="s">
        <v>452</v>
      </c>
      <c r="I126" s="270" t="s">
        <v>414</v>
      </c>
      <c r="J126" s="270">
        <v>120</v>
      </c>
      <c r="K126" s="318"/>
    </row>
    <row r="127" spans="2:11" s="1" customFormat="1" ht="15" customHeight="1">
      <c r="B127" s="315"/>
      <c r="C127" s="270" t="s">
        <v>461</v>
      </c>
      <c r="D127" s="270"/>
      <c r="E127" s="270"/>
      <c r="F127" s="293" t="s">
        <v>412</v>
      </c>
      <c r="G127" s="270"/>
      <c r="H127" s="270" t="s">
        <v>462</v>
      </c>
      <c r="I127" s="270" t="s">
        <v>414</v>
      </c>
      <c r="J127" s="270" t="s">
        <v>463</v>
      </c>
      <c r="K127" s="318"/>
    </row>
    <row r="128" spans="2:11" s="1" customFormat="1" ht="15" customHeight="1">
      <c r="B128" s="315"/>
      <c r="C128" s="270" t="s">
        <v>360</v>
      </c>
      <c r="D128" s="270"/>
      <c r="E128" s="270"/>
      <c r="F128" s="293" t="s">
        <v>412</v>
      </c>
      <c r="G128" s="270"/>
      <c r="H128" s="270" t="s">
        <v>464</v>
      </c>
      <c r="I128" s="270" t="s">
        <v>414</v>
      </c>
      <c r="J128" s="270" t="s">
        <v>463</v>
      </c>
      <c r="K128" s="318"/>
    </row>
    <row r="129" spans="2:11" s="1" customFormat="1" ht="15" customHeight="1">
      <c r="B129" s="315"/>
      <c r="C129" s="270" t="s">
        <v>423</v>
      </c>
      <c r="D129" s="270"/>
      <c r="E129" s="270"/>
      <c r="F129" s="293" t="s">
        <v>418</v>
      </c>
      <c r="G129" s="270"/>
      <c r="H129" s="270" t="s">
        <v>424</v>
      </c>
      <c r="I129" s="270" t="s">
        <v>414</v>
      </c>
      <c r="J129" s="270">
        <v>15</v>
      </c>
      <c r="K129" s="318"/>
    </row>
    <row r="130" spans="2:11" s="1" customFormat="1" ht="15" customHeight="1">
      <c r="B130" s="315"/>
      <c r="C130" s="296" t="s">
        <v>425</v>
      </c>
      <c r="D130" s="296"/>
      <c r="E130" s="296"/>
      <c r="F130" s="297" t="s">
        <v>418</v>
      </c>
      <c r="G130" s="296"/>
      <c r="H130" s="296" t="s">
        <v>426</v>
      </c>
      <c r="I130" s="296" t="s">
        <v>414</v>
      </c>
      <c r="J130" s="296">
        <v>15</v>
      </c>
      <c r="K130" s="318"/>
    </row>
    <row r="131" spans="2:11" s="1" customFormat="1" ht="15" customHeight="1">
      <c r="B131" s="315"/>
      <c r="C131" s="296" t="s">
        <v>427</v>
      </c>
      <c r="D131" s="296"/>
      <c r="E131" s="296"/>
      <c r="F131" s="297" t="s">
        <v>418</v>
      </c>
      <c r="G131" s="296"/>
      <c r="H131" s="296" t="s">
        <v>428</v>
      </c>
      <c r="I131" s="296" t="s">
        <v>414</v>
      </c>
      <c r="J131" s="296">
        <v>20</v>
      </c>
      <c r="K131" s="318"/>
    </row>
    <row r="132" spans="2:11" s="1" customFormat="1" ht="15" customHeight="1">
      <c r="B132" s="315"/>
      <c r="C132" s="296" t="s">
        <v>429</v>
      </c>
      <c r="D132" s="296"/>
      <c r="E132" s="296"/>
      <c r="F132" s="297" t="s">
        <v>418</v>
      </c>
      <c r="G132" s="296"/>
      <c r="H132" s="296" t="s">
        <v>430</v>
      </c>
      <c r="I132" s="296" t="s">
        <v>414</v>
      </c>
      <c r="J132" s="296">
        <v>20</v>
      </c>
      <c r="K132" s="318"/>
    </row>
    <row r="133" spans="2:11" s="1" customFormat="1" ht="15" customHeight="1">
      <c r="B133" s="315"/>
      <c r="C133" s="270" t="s">
        <v>417</v>
      </c>
      <c r="D133" s="270"/>
      <c r="E133" s="270"/>
      <c r="F133" s="293" t="s">
        <v>418</v>
      </c>
      <c r="G133" s="270"/>
      <c r="H133" s="270" t="s">
        <v>452</v>
      </c>
      <c r="I133" s="270" t="s">
        <v>414</v>
      </c>
      <c r="J133" s="270">
        <v>50</v>
      </c>
      <c r="K133" s="318"/>
    </row>
    <row r="134" spans="2:11" s="1" customFormat="1" ht="15" customHeight="1">
      <c r="B134" s="315"/>
      <c r="C134" s="270" t="s">
        <v>431</v>
      </c>
      <c r="D134" s="270"/>
      <c r="E134" s="270"/>
      <c r="F134" s="293" t="s">
        <v>418</v>
      </c>
      <c r="G134" s="270"/>
      <c r="H134" s="270" t="s">
        <v>452</v>
      </c>
      <c r="I134" s="270" t="s">
        <v>414</v>
      </c>
      <c r="J134" s="270">
        <v>50</v>
      </c>
      <c r="K134" s="318"/>
    </row>
    <row r="135" spans="2:11" s="1" customFormat="1" ht="15" customHeight="1">
      <c r="B135" s="315"/>
      <c r="C135" s="270" t="s">
        <v>437</v>
      </c>
      <c r="D135" s="270"/>
      <c r="E135" s="270"/>
      <c r="F135" s="293" t="s">
        <v>418</v>
      </c>
      <c r="G135" s="270"/>
      <c r="H135" s="270" t="s">
        <v>452</v>
      </c>
      <c r="I135" s="270" t="s">
        <v>414</v>
      </c>
      <c r="J135" s="270">
        <v>50</v>
      </c>
      <c r="K135" s="318"/>
    </row>
    <row r="136" spans="2:11" s="1" customFormat="1" ht="15" customHeight="1">
      <c r="B136" s="315"/>
      <c r="C136" s="270" t="s">
        <v>439</v>
      </c>
      <c r="D136" s="270"/>
      <c r="E136" s="270"/>
      <c r="F136" s="293" t="s">
        <v>418</v>
      </c>
      <c r="G136" s="270"/>
      <c r="H136" s="270" t="s">
        <v>452</v>
      </c>
      <c r="I136" s="270" t="s">
        <v>414</v>
      </c>
      <c r="J136" s="270">
        <v>50</v>
      </c>
      <c r="K136" s="318"/>
    </row>
    <row r="137" spans="2:11" s="1" customFormat="1" ht="15" customHeight="1">
      <c r="B137" s="315"/>
      <c r="C137" s="270" t="s">
        <v>440</v>
      </c>
      <c r="D137" s="270"/>
      <c r="E137" s="270"/>
      <c r="F137" s="293" t="s">
        <v>418</v>
      </c>
      <c r="G137" s="270"/>
      <c r="H137" s="270" t="s">
        <v>465</v>
      </c>
      <c r="I137" s="270" t="s">
        <v>414</v>
      </c>
      <c r="J137" s="270">
        <v>255</v>
      </c>
      <c r="K137" s="318"/>
    </row>
    <row r="138" spans="2:11" s="1" customFormat="1" ht="15" customHeight="1">
      <c r="B138" s="315"/>
      <c r="C138" s="270" t="s">
        <v>442</v>
      </c>
      <c r="D138" s="270"/>
      <c r="E138" s="270"/>
      <c r="F138" s="293" t="s">
        <v>412</v>
      </c>
      <c r="G138" s="270"/>
      <c r="H138" s="270" t="s">
        <v>466</v>
      </c>
      <c r="I138" s="270" t="s">
        <v>444</v>
      </c>
      <c r="J138" s="270"/>
      <c r="K138" s="318"/>
    </row>
    <row r="139" spans="2:11" s="1" customFormat="1" ht="15" customHeight="1">
      <c r="B139" s="315"/>
      <c r="C139" s="270" t="s">
        <v>445</v>
      </c>
      <c r="D139" s="270"/>
      <c r="E139" s="270"/>
      <c r="F139" s="293" t="s">
        <v>412</v>
      </c>
      <c r="G139" s="270"/>
      <c r="H139" s="270" t="s">
        <v>467</v>
      </c>
      <c r="I139" s="270" t="s">
        <v>447</v>
      </c>
      <c r="J139" s="270"/>
      <c r="K139" s="318"/>
    </row>
    <row r="140" spans="2:11" s="1" customFormat="1" ht="15" customHeight="1">
      <c r="B140" s="315"/>
      <c r="C140" s="270" t="s">
        <v>448</v>
      </c>
      <c r="D140" s="270"/>
      <c r="E140" s="270"/>
      <c r="F140" s="293" t="s">
        <v>412</v>
      </c>
      <c r="G140" s="270"/>
      <c r="H140" s="270" t="s">
        <v>448</v>
      </c>
      <c r="I140" s="270" t="s">
        <v>447</v>
      </c>
      <c r="J140" s="270"/>
      <c r="K140" s="318"/>
    </row>
    <row r="141" spans="2:11" s="1" customFormat="1" ht="15" customHeight="1">
      <c r="B141" s="315"/>
      <c r="C141" s="270" t="s">
        <v>37</v>
      </c>
      <c r="D141" s="270"/>
      <c r="E141" s="270"/>
      <c r="F141" s="293" t="s">
        <v>412</v>
      </c>
      <c r="G141" s="270"/>
      <c r="H141" s="270" t="s">
        <v>468</v>
      </c>
      <c r="I141" s="270" t="s">
        <v>447</v>
      </c>
      <c r="J141" s="270"/>
      <c r="K141" s="318"/>
    </row>
    <row r="142" spans="2:11" s="1" customFormat="1" ht="15" customHeight="1">
      <c r="B142" s="315"/>
      <c r="C142" s="270" t="s">
        <v>469</v>
      </c>
      <c r="D142" s="270"/>
      <c r="E142" s="270"/>
      <c r="F142" s="293" t="s">
        <v>412</v>
      </c>
      <c r="G142" s="270"/>
      <c r="H142" s="270" t="s">
        <v>470</v>
      </c>
      <c r="I142" s="270" t="s">
        <v>447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471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406</v>
      </c>
      <c r="D148" s="285"/>
      <c r="E148" s="285"/>
      <c r="F148" s="285" t="s">
        <v>407</v>
      </c>
      <c r="G148" s="286"/>
      <c r="H148" s="285" t="s">
        <v>53</v>
      </c>
      <c r="I148" s="285" t="s">
        <v>56</v>
      </c>
      <c r="J148" s="285" t="s">
        <v>408</v>
      </c>
      <c r="K148" s="284"/>
    </row>
    <row r="149" spans="2:11" s="1" customFormat="1" ht="17.25" customHeight="1">
      <c r="B149" s="282"/>
      <c r="C149" s="287" t="s">
        <v>409</v>
      </c>
      <c r="D149" s="287"/>
      <c r="E149" s="287"/>
      <c r="F149" s="288" t="s">
        <v>410</v>
      </c>
      <c r="G149" s="289"/>
      <c r="H149" s="287"/>
      <c r="I149" s="287"/>
      <c r="J149" s="287" t="s">
        <v>411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415</v>
      </c>
      <c r="D151" s="270"/>
      <c r="E151" s="270"/>
      <c r="F151" s="323" t="s">
        <v>412</v>
      </c>
      <c r="G151" s="270"/>
      <c r="H151" s="322" t="s">
        <v>452</v>
      </c>
      <c r="I151" s="322" t="s">
        <v>414</v>
      </c>
      <c r="J151" s="322">
        <v>120</v>
      </c>
      <c r="K151" s="318"/>
    </row>
    <row r="152" spans="2:11" s="1" customFormat="1" ht="15" customHeight="1">
      <c r="B152" s="295"/>
      <c r="C152" s="322" t="s">
        <v>461</v>
      </c>
      <c r="D152" s="270"/>
      <c r="E152" s="270"/>
      <c r="F152" s="323" t="s">
        <v>412</v>
      </c>
      <c r="G152" s="270"/>
      <c r="H152" s="322" t="s">
        <v>472</v>
      </c>
      <c r="I152" s="322" t="s">
        <v>414</v>
      </c>
      <c r="J152" s="322" t="s">
        <v>463</v>
      </c>
      <c r="K152" s="318"/>
    </row>
    <row r="153" spans="2:11" s="1" customFormat="1" ht="15" customHeight="1">
      <c r="B153" s="295"/>
      <c r="C153" s="322" t="s">
        <v>360</v>
      </c>
      <c r="D153" s="270"/>
      <c r="E153" s="270"/>
      <c r="F153" s="323" t="s">
        <v>412</v>
      </c>
      <c r="G153" s="270"/>
      <c r="H153" s="322" t="s">
        <v>473</v>
      </c>
      <c r="I153" s="322" t="s">
        <v>414</v>
      </c>
      <c r="J153" s="322" t="s">
        <v>463</v>
      </c>
      <c r="K153" s="318"/>
    </row>
    <row r="154" spans="2:11" s="1" customFormat="1" ht="15" customHeight="1">
      <c r="B154" s="295"/>
      <c r="C154" s="322" t="s">
        <v>417</v>
      </c>
      <c r="D154" s="270"/>
      <c r="E154" s="270"/>
      <c r="F154" s="323" t="s">
        <v>418</v>
      </c>
      <c r="G154" s="270"/>
      <c r="H154" s="322" t="s">
        <v>452</v>
      </c>
      <c r="I154" s="322" t="s">
        <v>414</v>
      </c>
      <c r="J154" s="322">
        <v>50</v>
      </c>
      <c r="K154" s="318"/>
    </row>
    <row r="155" spans="2:11" s="1" customFormat="1" ht="15" customHeight="1">
      <c r="B155" s="295"/>
      <c r="C155" s="322" t="s">
        <v>420</v>
      </c>
      <c r="D155" s="270"/>
      <c r="E155" s="270"/>
      <c r="F155" s="323" t="s">
        <v>412</v>
      </c>
      <c r="G155" s="270"/>
      <c r="H155" s="322" t="s">
        <v>452</v>
      </c>
      <c r="I155" s="322" t="s">
        <v>422</v>
      </c>
      <c r="J155" s="322"/>
      <c r="K155" s="318"/>
    </row>
    <row r="156" spans="2:11" s="1" customFormat="1" ht="15" customHeight="1">
      <c r="B156" s="295"/>
      <c r="C156" s="322" t="s">
        <v>431</v>
      </c>
      <c r="D156" s="270"/>
      <c r="E156" s="270"/>
      <c r="F156" s="323" t="s">
        <v>418</v>
      </c>
      <c r="G156" s="270"/>
      <c r="H156" s="322" t="s">
        <v>452</v>
      </c>
      <c r="I156" s="322" t="s">
        <v>414</v>
      </c>
      <c r="J156" s="322">
        <v>50</v>
      </c>
      <c r="K156" s="318"/>
    </row>
    <row r="157" spans="2:11" s="1" customFormat="1" ht="15" customHeight="1">
      <c r="B157" s="295"/>
      <c r="C157" s="322" t="s">
        <v>439</v>
      </c>
      <c r="D157" s="270"/>
      <c r="E157" s="270"/>
      <c r="F157" s="323" t="s">
        <v>418</v>
      </c>
      <c r="G157" s="270"/>
      <c r="H157" s="322" t="s">
        <v>452</v>
      </c>
      <c r="I157" s="322" t="s">
        <v>414</v>
      </c>
      <c r="J157" s="322">
        <v>50</v>
      </c>
      <c r="K157" s="318"/>
    </row>
    <row r="158" spans="2:11" s="1" customFormat="1" ht="15" customHeight="1">
      <c r="B158" s="295"/>
      <c r="C158" s="322" t="s">
        <v>437</v>
      </c>
      <c r="D158" s="270"/>
      <c r="E158" s="270"/>
      <c r="F158" s="323" t="s">
        <v>418</v>
      </c>
      <c r="G158" s="270"/>
      <c r="H158" s="322" t="s">
        <v>452</v>
      </c>
      <c r="I158" s="322" t="s">
        <v>414</v>
      </c>
      <c r="J158" s="322">
        <v>50</v>
      </c>
      <c r="K158" s="318"/>
    </row>
    <row r="159" spans="2:11" s="1" customFormat="1" ht="15" customHeight="1">
      <c r="B159" s="295"/>
      <c r="C159" s="322" t="s">
        <v>86</v>
      </c>
      <c r="D159" s="270"/>
      <c r="E159" s="270"/>
      <c r="F159" s="323" t="s">
        <v>412</v>
      </c>
      <c r="G159" s="270"/>
      <c r="H159" s="322" t="s">
        <v>474</v>
      </c>
      <c r="I159" s="322" t="s">
        <v>414</v>
      </c>
      <c r="J159" s="322" t="s">
        <v>475</v>
      </c>
      <c r="K159" s="318"/>
    </row>
    <row r="160" spans="2:11" s="1" customFormat="1" ht="15" customHeight="1">
      <c r="B160" s="295"/>
      <c r="C160" s="322" t="s">
        <v>476</v>
      </c>
      <c r="D160" s="270"/>
      <c r="E160" s="270"/>
      <c r="F160" s="323" t="s">
        <v>412</v>
      </c>
      <c r="G160" s="270"/>
      <c r="H160" s="322" t="s">
        <v>477</v>
      </c>
      <c r="I160" s="322" t="s">
        <v>447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478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406</v>
      </c>
      <c r="D166" s="285"/>
      <c r="E166" s="285"/>
      <c r="F166" s="285" t="s">
        <v>407</v>
      </c>
      <c r="G166" s="327"/>
      <c r="H166" s="328" t="s">
        <v>53</v>
      </c>
      <c r="I166" s="328" t="s">
        <v>56</v>
      </c>
      <c r="J166" s="285" t="s">
        <v>408</v>
      </c>
      <c r="K166" s="262"/>
    </row>
    <row r="167" spans="2:11" s="1" customFormat="1" ht="17.25" customHeight="1">
      <c r="B167" s="263"/>
      <c r="C167" s="287" t="s">
        <v>409</v>
      </c>
      <c r="D167" s="287"/>
      <c r="E167" s="287"/>
      <c r="F167" s="288" t="s">
        <v>410</v>
      </c>
      <c r="G167" s="329"/>
      <c r="H167" s="330"/>
      <c r="I167" s="330"/>
      <c r="J167" s="287" t="s">
        <v>411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415</v>
      </c>
      <c r="D169" s="270"/>
      <c r="E169" s="270"/>
      <c r="F169" s="293" t="s">
        <v>412</v>
      </c>
      <c r="G169" s="270"/>
      <c r="H169" s="270" t="s">
        <v>452</v>
      </c>
      <c r="I169" s="270" t="s">
        <v>414</v>
      </c>
      <c r="J169" s="270">
        <v>120</v>
      </c>
      <c r="K169" s="318"/>
    </row>
    <row r="170" spans="2:11" s="1" customFormat="1" ht="15" customHeight="1">
      <c r="B170" s="295"/>
      <c r="C170" s="270" t="s">
        <v>461</v>
      </c>
      <c r="D170" s="270"/>
      <c r="E170" s="270"/>
      <c r="F170" s="293" t="s">
        <v>412</v>
      </c>
      <c r="G170" s="270"/>
      <c r="H170" s="270" t="s">
        <v>462</v>
      </c>
      <c r="I170" s="270" t="s">
        <v>414</v>
      </c>
      <c r="J170" s="270" t="s">
        <v>463</v>
      </c>
      <c r="K170" s="318"/>
    </row>
    <row r="171" spans="2:11" s="1" customFormat="1" ht="15" customHeight="1">
      <c r="B171" s="295"/>
      <c r="C171" s="270" t="s">
        <v>360</v>
      </c>
      <c r="D171" s="270"/>
      <c r="E171" s="270"/>
      <c r="F171" s="293" t="s">
        <v>412</v>
      </c>
      <c r="G171" s="270"/>
      <c r="H171" s="270" t="s">
        <v>479</v>
      </c>
      <c r="I171" s="270" t="s">
        <v>414</v>
      </c>
      <c r="J171" s="270" t="s">
        <v>463</v>
      </c>
      <c r="K171" s="318"/>
    </row>
    <row r="172" spans="2:11" s="1" customFormat="1" ht="15" customHeight="1">
      <c r="B172" s="295"/>
      <c r="C172" s="270" t="s">
        <v>417</v>
      </c>
      <c r="D172" s="270"/>
      <c r="E172" s="270"/>
      <c r="F172" s="293" t="s">
        <v>418</v>
      </c>
      <c r="G172" s="270"/>
      <c r="H172" s="270" t="s">
        <v>479</v>
      </c>
      <c r="I172" s="270" t="s">
        <v>414</v>
      </c>
      <c r="J172" s="270">
        <v>50</v>
      </c>
      <c r="K172" s="318"/>
    </row>
    <row r="173" spans="2:11" s="1" customFormat="1" ht="15" customHeight="1">
      <c r="B173" s="295"/>
      <c r="C173" s="270" t="s">
        <v>420</v>
      </c>
      <c r="D173" s="270"/>
      <c r="E173" s="270"/>
      <c r="F173" s="293" t="s">
        <v>412</v>
      </c>
      <c r="G173" s="270"/>
      <c r="H173" s="270" t="s">
        <v>479</v>
      </c>
      <c r="I173" s="270" t="s">
        <v>422</v>
      </c>
      <c r="J173" s="270"/>
      <c r="K173" s="318"/>
    </row>
    <row r="174" spans="2:11" s="1" customFormat="1" ht="15" customHeight="1">
      <c r="B174" s="295"/>
      <c r="C174" s="270" t="s">
        <v>431</v>
      </c>
      <c r="D174" s="270"/>
      <c r="E174" s="270"/>
      <c r="F174" s="293" t="s">
        <v>418</v>
      </c>
      <c r="G174" s="270"/>
      <c r="H174" s="270" t="s">
        <v>479</v>
      </c>
      <c r="I174" s="270" t="s">
        <v>414</v>
      </c>
      <c r="J174" s="270">
        <v>50</v>
      </c>
      <c r="K174" s="318"/>
    </row>
    <row r="175" spans="2:11" s="1" customFormat="1" ht="15" customHeight="1">
      <c r="B175" s="295"/>
      <c r="C175" s="270" t="s">
        <v>439</v>
      </c>
      <c r="D175" s="270"/>
      <c r="E175" s="270"/>
      <c r="F175" s="293" t="s">
        <v>418</v>
      </c>
      <c r="G175" s="270"/>
      <c r="H175" s="270" t="s">
        <v>479</v>
      </c>
      <c r="I175" s="270" t="s">
        <v>414</v>
      </c>
      <c r="J175" s="270">
        <v>50</v>
      </c>
      <c r="K175" s="318"/>
    </row>
    <row r="176" spans="2:11" s="1" customFormat="1" ht="15" customHeight="1">
      <c r="B176" s="295"/>
      <c r="C176" s="270" t="s">
        <v>437</v>
      </c>
      <c r="D176" s="270"/>
      <c r="E176" s="270"/>
      <c r="F176" s="293" t="s">
        <v>418</v>
      </c>
      <c r="G176" s="270"/>
      <c r="H176" s="270" t="s">
        <v>479</v>
      </c>
      <c r="I176" s="270" t="s">
        <v>414</v>
      </c>
      <c r="J176" s="270">
        <v>50</v>
      </c>
      <c r="K176" s="318"/>
    </row>
    <row r="177" spans="2:11" s="1" customFormat="1" ht="15" customHeight="1">
      <c r="B177" s="295"/>
      <c r="C177" s="270" t="s">
        <v>105</v>
      </c>
      <c r="D177" s="270"/>
      <c r="E177" s="270"/>
      <c r="F177" s="293" t="s">
        <v>412</v>
      </c>
      <c r="G177" s="270"/>
      <c r="H177" s="270" t="s">
        <v>480</v>
      </c>
      <c r="I177" s="270" t="s">
        <v>481</v>
      </c>
      <c r="J177" s="270"/>
      <c r="K177" s="318"/>
    </row>
    <row r="178" spans="2:11" s="1" customFormat="1" ht="15" customHeight="1">
      <c r="B178" s="295"/>
      <c r="C178" s="270" t="s">
        <v>56</v>
      </c>
      <c r="D178" s="270"/>
      <c r="E178" s="270"/>
      <c r="F178" s="293" t="s">
        <v>412</v>
      </c>
      <c r="G178" s="270"/>
      <c r="H178" s="270" t="s">
        <v>482</v>
      </c>
      <c r="I178" s="270" t="s">
        <v>483</v>
      </c>
      <c r="J178" s="270">
        <v>1</v>
      </c>
      <c r="K178" s="318"/>
    </row>
    <row r="179" spans="2:11" s="1" customFormat="1" ht="15" customHeight="1">
      <c r="B179" s="295"/>
      <c r="C179" s="270" t="s">
        <v>52</v>
      </c>
      <c r="D179" s="270"/>
      <c r="E179" s="270"/>
      <c r="F179" s="293" t="s">
        <v>412</v>
      </c>
      <c r="G179" s="270"/>
      <c r="H179" s="270" t="s">
        <v>484</v>
      </c>
      <c r="I179" s="270" t="s">
        <v>414</v>
      </c>
      <c r="J179" s="270">
        <v>20</v>
      </c>
      <c r="K179" s="318"/>
    </row>
    <row r="180" spans="2:11" s="1" customFormat="1" ht="15" customHeight="1">
      <c r="B180" s="295"/>
      <c r="C180" s="270" t="s">
        <v>53</v>
      </c>
      <c r="D180" s="270"/>
      <c r="E180" s="270"/>
      <c r="F180" s="293" t="s">
        <v>412</v>
      </c>
      <c r="G180" s="270"/>
      <c r="H180" s="270" t="s">
        <v>485</v>
      </c>
      <c r="I180" s="270" t="s">
        <v>414</v>
      </c>
      <c r="J180" s="270">
        <v>255</v>
      </c>
      <c r="K180" s="318"/>
    </row>
    <row r="181" spans="2:11" s="1" customFormat="1" ht="15" customHeight="1">
      <c r="B181" s="295"/>
      <c r="C181" s="270" t="s">
        <v>106</v>
      </c>
      <c r="D181" s="270"/>
      <c r="E181" s="270"/>
      <c r="F181" s="293" t="s">
        <v>412</v>
      </c>
      <c r="G181" s="270"/>
      <c r="H181" s="270" t="s">
        <v>376</v>
      </c>
      <c r="I181" s="270" t="s">
        <v>414</v>
      </c>
      <c r="J181" s="270">
        <v>10</v>
      </c>
      <c r="K181" s="318"/>
    </row>
    <row r="182" spans="2:11" s="1" customFormat="1" ht="15" customHeight="1">
      <c r="B182" s="295"/>
      <c r="C182" s="270" t="s">
        <v>107</v>
      </c>
      <c r="D182" s="270"/>
      <c r="E182" s="270"/>
      <c r="F182" s="293" t="s">
        <v>412</v>
      </c>
      <c r="G182" s="270"/>
      <c r="H182" s="270" t="s">
        <v>486</v>
      </c>
      <c r="I182" s="270" t="s">
        <v>447</v>
      </c>
      <c r="J182" s="270"/>
      <c r="K182" s="318"/>
    </row>
    <row r="183" spans="2:11" s="1" customFormat="1" ht="15" customHeight="1">
      <c r="B183" s="295"/>
      <c r="C183" s="270" t="s">
        <v>487</v>
      </c>
      <c r="D183" s="270"/>
      <c r="E183" s="270"/>
      <c r="F183" s="293" t="s">
        <v>412</v>
      </c>
      <c r="G183" s="270"/>
      <c r="H183" s="270" t="s">
        <v>488</v>
      </c>
      <c r="I183" s="270" t="s">
        <v>447</v>
      </c>
      <c r="J183" s="270"/>
      <c r="K183" s="318"/>
    </row>
    <row r="184" spans="2:11" s="1" customFormat="1" ht="15" customHeight="1">
      <c r="B184" s="295"/>
      <c r="C184" s="270" t="s">
        <v>476</v>
      </c>
      <c r="D184" s="270"/>
      <c r="E184" s="270"/>
      <c r="F184" s="293" t="s">
        <v>412</v>
      </c>
      <c r="G184" s="270"/>
      <c r="H184" s="270" t="s">
        <v>489</v>
      </c>
      <c r="I184" s="270" t="s">
        <v>447</v>
      </c>
      <c r="J184" s="270"/>
      <c r="K184" s="318"/>
    </row>
    <row r="185" spans="2:11" s="1" customFormat="1" ht="15" customHeight="1">
      <c r="B185" s="295"/>
      <c r="C185" s="270" t="s">
        <v>109</v>
      </c>
      <c r="D185" s="270"/>
      <c r="E185" s="270"/>
      <c r="F185" s="293" t="s">
        <v>418</v>
      </c>
      <c r="G185" s="270"/>
      <c r="H185" s="270" t="s">
        <v>490</v>
      </c>
      <c r="I185" s="270" t="s">
        <v>414</v>
      </c>
      <c r="J185" s="270">
        <v>50</v>
      </c>
      <c r="K185" s="318"/>
    </row>
    <row r="186" spans="2:11" s="1" customFormat="1" ht="15" customHeight="1">
      <c r="B186" s="295"/>
      <c r="C186" s="270" t="s">
        <v>491</v>
      </c>
      <c r="D186" s="270"/>
      <c r="E186" s="270"/>
      <c r="F186" s="293" t="s">
        <v>418</v>
      </c>
      <c r="G186" s="270"/>
      <c r="H186" s="270" t="s">
        <v>492</v>
      </c>
      <c r="I186" s="270" t="s">
        <v>493</v>
      </c>
      <c r="J186" s="270"/>
      <c r="K186" s="318"/>
    </row>
    <row r="187" spans="2:11" s="1" customFormat="1" ht="15" customHeight="1">
      <c r="B187" s="295"/>
      <c r="C187" s="270" t="s">
        <v>494</v>
      </c>
      <c r="D187" s="270"/>
      <c r="E187" s="270"/>
      <c r="F187" s="293" t="s">
        <v>418</v>
      </c>
      <c r="G187" s="270"/>
      <c r="H187" s="270" t="s">
        <v>495</v>
      </c>
      <c r="I187" s="270" t="s">
        <v>493</v>
      </c>
      <c r="J187" s="270"/>
      <c r="K187" s="318"/>
    </row>
    <row r="188" spans="2:11" s="1" customFormat="1" ht="15" customHeight="1">
      <c r="B188" s="295"/>
      <c r="C188" s="270" t="s">
        <v>496</v>
      </c>
      <c r="D188" s="270"/>
      <c r="E188" s="270"/>
      <c r="F188" s="293" t="s">
        <v>418</v>
      </c>
      <c r="G188" s="270"/>
      <c r="H188" s="270" t="s">
        <v>497</v>
      </c>
      <c r="I188" s="270" t="s">
        <v>493</v>
      </c>
      <c r="J188" s="270"/>
      <c r="K188" s="318"/>
    </row>
    <row r="189" spans="2:11" s="1" customFormat="1" ht="15" customHeight="1">
      <c r="B189" s="295"/>
      <c r="C189" s="331" t="s">
        <v>498</v>
      </c>
      <c r="D189" s="270"/>
      <c r="E189" s="270"/>
      <c r="F189" s="293" t="s">
        <v>418</v>
      </c>
      <c r="G189" s="270"/>
      <c r="H189" s="270" t="s">
        <v>499</v>
      </c>
      <c r="I189" s="270" t="s">
        <v>500</v>
      </c>
      <c r="J189" s="332" t="s">
        <v>501</v>
      </c>
      <c r="K189" s="318"/>
    </row>
    <row r="190" spans="2:11" s="1" customFormat="1" ht="15" customHeight="1">
      <c r="B190" s="295"/>
      <c r="C190" s="331" t="s">
        <v>41</v>
      </c>
      <c r="D190" s="270"/>
      <c r="E190" s="270"/>
      <c r="F190" s="293" t="s">
        <v>412</v>
      </c>
      <c r="G190" s="270"/>
      <c r="H190" s="267" t="s">
        <v>502</v>
      </c>
      <c r="I190" s="270" t="s">
        <v>503</v>
      </c>
      <c r="J190" s="270"/>
      <c r="K190" s="318"/>
    </row>
    <row r="191" spans="2:11" s="1" customFormat="1" ht="15" customHeight="1">
      <c r="B191" s="295"/>
      <c r="C191" s="331" t="s">
        <v>504</v>
      </c>
      <c r="D191" s="270"/>
      <c r="E191" s="270"/>
      <c r="F191" s="293" t="s">
        <v>412</v>
      </c>
      <c r="G191" s="270"/>
      <c r="H191" s="270" t="s">
        <v>505</v>
      </c>
      <c r="I191" s="270" t="s">
        <v>447</v>
      </c>
      <c r="J191" s="270"/>
      <c r="K191" s="318"/>
    </row>
    <row r="192" spans="2:11" s="1" customFormat="1" ht="15" customHeight="1">
      <c r="B192" s="295"/>
      <c r="C192" s="331" t="s">
        <v>506</v>
      </c>
      <c r="D192" s="270"/>
      <c r="E192" s="270"/>
      <c r="F192" s="293" t="s">
        <v>412</v>
      </c>
      <c r="G192" s="270"/>
      <c r="H192" s="270" t="s">
        <v>507</v>
      </c>
      <c r="I192" s="270" t="s">
        <v>447</v>
      </c>
      <c r="J192" s="270"/>
      <c r="K192" s="318"/>
    </row>
    <row r="193" spans="2:11" s="1" customFormat="1" ht="15" customHeight="1">
      <c r="B193" s="295"/>
      <c r="C193" s="331" t="s">
        <v>508</v>
      </c>
      <c r="D193" s="270"/>
      <c r="E193" s="270"/>
      <c r="F193" s="293" t="s">
        <v>418</v>
      </c>
      <c r="G193" s="270"/>
      <c r="H193" s="270" t="s">
        <v>509</v>
      </c>
      <c r="I193" s="270" t="s">
        <v>447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510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511</v>
      </c>
      <c r="D200" s="334"/>
      <c r="E200" s="334"/>
      <c r="F200" s="334" t="s">
        <v>512</v>
      </c>
      <c r="G200" s="335"/>
      <c r="H200" s="334" t="s">
        <v>513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503</v>
      </c>
      <c r="D202" s="270"/>
      <c r="E202" s="270"/>
      <c r="F202" s="293" t="s">
        <v>42</v>
      </c>
      <c r="G202" s="270"/>
      <c r="H202" s="270" t="s">
        <v>514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43</v>
      </c>
      <c r="G203" s="270"/>
      <c r="H203" s="270" t="s">
        <v>515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46</v>
      </c>
      <c r="G204" s="270"/>
      <c r="H204" s="270" t="s">
        <v>516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44</v>
      </c>
      <c r="G205" s="270"/>
      <c r="H205" s="270" t="s">
        <v>517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45</v>
      </c>
      <c r="G206" s="270"/>
      <c r="H206" s="270" t="s">
        <v>518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459</v>
      </c>
      <c r="D208" s="270"/>
      <c r="E208" s="270"/>
      <c r="F208" s="293" t="s">
        <v>78</v>
      </c>
      <c r="G208" s="270"/>
      <c r="H208" s="270" t="s">
        <v>519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354</v>
      </c>
      <c r="G209" s="270"/>
      <c r="H209" s="270" t="s">
        <v>355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352</v>
      </c>
      <c r="G210" s="270"/>
      <c r="H210" s="270" t="s">
        <v>520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356</v>
      </c>
      <c r="G211" s="331"/>
      <c r="H211" s="322" t="s">
        <v>357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358</v>
      </c>
      <c r="G212" s="331"/>
      <c r="H212" s="322" t="s">
        <v>521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483</v>
      </c>
      <c r="D214" s="270"/>
      <c r="E214" s="270"/>
      <c r="F214" s="293">
        <v>1</v>
      </c>
      <c r="G214" s="331"/>
      <c r="H214" s="322" t="s">
        <v>522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523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524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525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KROS-PC\KROS</cp:lastModifiedBy>
  <dcterms:created xsi:type="dcterms:W3CDTF">2022-07-11T07:39:38Z</dcterms:created>
  <dcterms:modified xsi:type="dcterms:W3CDTF">2022-07-11T07:39:40Z</dcterms:modified>
  <cp:category/>
  <cp:version/>
  <cp:contentType/>
  <cp:contentStatus/>
</cp:coreProperties>
</file>