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2570" windowHeight="11250" activeTab="2"/>
  </bookViews>
  <sheets>
    <sheet name="Titulní list" sheetId="1" r:id="rId1"/>
    <sheet name="Rekapitulace" sheetId="23" r:id="rId2"/>
    <sheet name="Položky" sheetId="22" r:id="rId3"/>
  </sheets>
  <definedNames/>
  <calcPr calcId="162913"/>
</workbook>
</file>

<file path=xl/sharedStrings.xml><?xml version="1.0" encoding="utf-8"?>
<sst xmlns="http://schemas.openxmlformats.org/spreadsheetml/2006/main" count="187" uniqueCount="136">
  <si>
    <t>Sollertia spol. s r.o.</t>
  </si>
  <si>
    <t xml:space="preserve">   Lipová 93, 541 01 Trutnov   </t>
  </si>
  <si>
    <t xml:space="preserve">   tel./fax 499 814092, mobil 604 973681, e-mail: podlipny@sollertia.cz   </t>
  </si>
  <si>
    <t>Zakázka číslo:</t>
  </si>
  <si>
    <t>název:</t>
  </si>
  <si>
    <t>Investor:</t>
  </si>
  <si>
    <t>Vypracoval:</t>
  </si>
  <si>
    <t>E-mail:</t>
  </si>
  <si>
    <t>Dne: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</si>
  <si>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</si>
  <si>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</si>
  <si>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</si>
  <si>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</si>
  <si>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</si>
  <si>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</si>
  <si>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</si>
  <si>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Materiály</t>
  </si>
  <si>
    <t>Práce v HZS</t>
  </si>
  <si>
    <t>Kap.</t>
  </si>
  <si>
    <t xml:space="preserve">A.  </t>
  </si>
  <si>
    <t>UPRAVENÉ ROZPOČTOVÉ NÁKLADY</t>
  </si>
  <si>
    <t>C21M - Elektromontáže (MONTÁŽ)</t>
  </si>
  <si>
    <t>CELKEM URN</t>
  </si>
  <si>
    <t xml:space="preserve">B.  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</si>
  <si>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</si>
  <si>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</si>
  <si>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</si>
  <si>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</si>
  <si>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</si>
  <si>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</si>
  <si>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CELKEM VRN</t>
  </si>
  <si>
    <t>REKAPITULACE CELKEM</t>
  </si>
  <si>
    <t>Textová část a výkresová dokumentace :</t>
  </si>
  <si>
    <t>Podružný materiál</t>
  </si>
  <si>
    <t>%</t>
  </si>
  <si>
    <t>Prořez (m, kg)</t>
  </si>
  <si>
    <t>Materiál nosný</t>
  </si>
  <si>
    <t xml:space="preserve">  Doprava z C21M a nosného materiálu</t>
  </si>
  <si>
    <t xml:space="preserve">  GZS z C21M a nosného materiálu</t>
  </si>
  <si>
    <t xml:space="preserve">  Podíl přidružených výkonů z C21M a nosného materiálu</t>
  </si>
  <si>
    <t>REZERVA</t>
  </si>
  <si>
    <t>Celkem za ceník C21M :</t>
  </si>
  <si>
    <t>Celkem za materiály :</t>
  </si>
  <si>
    <t>Celkem za práci v HZS :</t>
  </si>
  <si>
    <t>hod.</t>
  </si>
  <si>
    <t>00001</t>
  </si>
  <si>
    <t>Základní Škola</t>
  </si>
  <si>
    <t>V Domcích 488, 541 01 Trutnov</t>
  </si>
  <si>
    <t>m</t>
  </si>
  <si>
    <t>svítidlo LED stropní přisazené s mřížkou</t>
  </si>
  <si>
    <t>ks</t>
  </si>
  <si>
    <t>CYKY 3x1.5 mm2 (VU)</t>
  </si>
  <si>
    <t>poplatek za recyklaci svítidla</t>
  </si>
  <si>
    <t>poplatek za recyklaci světelného zdroje</t>
  </si>
  <si>
    <t>CYKY-J 3x1.5mm2</t>
  </si>
  <si>
    <t>Výchozí revize elektro</t>
  </si>
  <si>
    <t>Dokumentace skutečného provedení stavby</t>
  </si>
  <si>
    <t xml:space="preserve">Odkaz na textovou a výkresovou část dokumentace : </t>
  </si>
  <si>
    <t>DEMONTÁŽ</t>
  </si>
  <si>
    <t>MONTÁŽ</t>
  </si>
  <si>
    <t>Práce v HZS, revize a další nezařazené práce</t>
  </si>
  <si>
    <t>Oprava povrchů po dokončení montáže</t>
  </si>
  <si>
    <t>Dokumentace pro realizaci stavby</t>
  </si>
  <si>
    <t>HZS, revize a další nezařazené práce</t>
  </si>
  <si>
    <t>Hodinová zúčtovací sazba, revize a další nezařazené práce</t>
  </si>
  <si>
    <t>D.1.4.EL.01 - Technická zpráva</t>
  </si>
  <si>
    <t>00002</t>
  </si>
  <si>
    <t>00003</t>
  </si>
  <si>
    <t>m2</t>
  </si>
  <si>
    <t>00004</t>
  </si>
  <si>
    <t>00005</t>
  </si>
  <si>
    <t>00006</t>
  </si>
  <si>
    <t>00007</t>
  </si>
  <si>
    <t>Malování stropu</t>
  </si>
  <si>
    <t>Úklid po ukončení prací na čisto</t>
  </si>
  <si>
    <t>viz D.1.4.EL - Technika prostředí staveb-Silnoproudá elektrotechnika</t>
  </si>
  <si>
    <t>svítidlo zářivkové stropní s krytem</t>
  </si>
  <si>
    <t>lišta vkládací do 20mm</t>
  </si>
  <si>
    <t>rozvodka krabicová na povrch</t>
  </si>
  <si>
    <t>210201025R</t>
  </si>
  <si>
    <t>montáž - zapojení na stávající světelný rozvod - komplet včetně vyhlednání vhodného bodu napojení</t>
  </si>
  <si>
    <t>montáž - zapojení na stávající světelný vývod</t>
  </si>
  <si>
    <t>lišta vkládací 18x13mm</t>
  </si>
  <si>
    <t>plastová krabice na povrch se svorkovnicí</t>
  </si>
  <si>
    <t>C21M - Elektromontáže</t>
  </si>
  <si>
    <t>Rekapitulace</t>
  </si>
  <si>
    <t>Práce v HZS - demontáž</t>
  </si>
  <si>
    <t>TECHNIKA PROSTŘEDÍ STAVEB - Silnoproudá elektrotechnika</t>
  </si>
  <si>
    <t>00008</t>
  </si>
  <si>
    <t>Ceníkové položky dle montážního ceníku 21-M, cenová úroveň 2024</t>
  </si>
  <si>
    <t>Materiály cenová úroveň 05.2024</t>
  </si>
  <si>
    <t>Výměna osvětlení 05.2024 :</t>
  </si>
  <si>
    <t>2024 / 01</t>
  </si>
  <si>
    <t>Výměna osvětlení v části budovy SO-2 (chodby, učebny a kanceláře)</t>
  </si>
  <si>
    <t>D.1.4.EL.02 - Budova SO-1 a SO-2 - Půdorys 0.NP</t>
  </si>
  <si>
    <t>210201050</t>
  </si>
  <si>
    <t>svítidlo zářivkové závěsné s mřížkou</t>
  </si>
  <si>
    <t>34807</t>
  </si>
  <si>
    <t>34808</t>
  </si>
  <si>
    <t>34809</t>
  </si>
  <si>
    <t>34810</t>
  </si>
  <si>
    <t>G - Svítidlo stropní s mřížkou, LED 19W, 2400lm, IP20, 1x LED modul 1200mm, leštěná ALDP mřížka+opálový kryt LED, 4000K, Ra=80</t>
  </si>
  <si>
    <t>H - Svítidlo stropní s mřížkou, LED 26W, 3500lm, IP20, 2x LED modul 1200mm, leštěná ALDP mřížka+opálový kryt LED, 4000K, Ra=80</t>
  </si>
  <si>
    <t>H1 - Svítidlo stropní s mřížkou, LED 26W, 3300lm, IP20, 2x LED modul 1200mm, matná ALDP mřížka+opálový kryt LED, 4000K, Ra=80</t>
  </si>
  <si>
    <t>I - Svítidlo stropní s mřížkou, LED 37W, 4600lm, IP20, 2x LED modul 1200mm, matná ALDP mřížka+opálový kryt LED, 4000K, Ra=80</t>
  </si>
  <si>
    <t>SOUPIS PRACÍ</t>
  </si>
  <si>
    <t>Soupis prací dle projektové dokumentace pro provádění stavby z 05.2024</t>
  </si>
  <si>
    <t>D.1.4.EL.03 - Budova SO-1, SO-2 a SO-6 - Půdorys 1.NP</t>
  </si>
  <si>
    <t>Aktualizace projektu z 02.2023</t>
  </si>
  <si>
    <t>D.1.4.EL.04 - Budova SO-8 - Půdorys 1.NP</t>
  </si>
  <si>
    <t>D.1.4.EL.05 - Budova SO-1, SO-2 a SO-6 - Půdorys 2.NP</t>
  </si>
  <si>
    <t>CELKEM bez DPH</t>
  </si>
  <si>
    <t>DPH</t>
  </si>
  <si>
    <t>Celkem</t>
  </si>
  <si>
    <t>CELKEM s DPH</t>
  </si>
  <si>
    <t>Výměna osvětlení v části budovy SO-1 (kuchyně, chodby a kancelář)</t>
  </si>
  <si>
    <t>Výměna osvětlení v části budovy SO-6 (chodby)</t>
  </si>
  <si>
    <t>Výměna osvětlení v části budovy SO-8 (šatna 1.stupeň)</t>
  </si>
  <si>
    <t>Základní Škola, V Domcích 488, Trutnov - výměna osvětlení</t>
  </si>
  <si>
    <t>210201073</t>
  </si>
  <si>
    <t>svítidlo zářivkové průmyslové stropní s krytem</t>
  </si>
  <si>
    <t>svítidlo LED stropní přisazené s krytem</t>
  </si>
  <si>
    <t>210201073R</t>
  </si>
  <si>
    <t>LED svítidlo průmyslové stropní s krytem</t>
  </si>
  <si>
    <t>34801</t>
  </si>
  <si>
    <t>A - Svítidlo stropní s mřížkou, LED 19W, 2200lm, IP20, 1x LED modul 1200mm, ALDP mřížka+opálový kryt LED, 4000K, Ra=80</t>
  </si>
  <si>
    <t>34802</t>
  </si>
  <si>
    <t>B - Svítidlo stropní s mřížkou, LED 26W, 3200lm, IP20, 2x LED modul 1200mm, ALDP mřížka+opálový kryt LED, 4000K, Ra=80</t>
  </si>
  <si>
    <t>34804</t>
  </si>
  <si>
    <t>D - Svítidlo stropní s krytem, LED 26W, 3500lm, IP40, 2x LED modul 1200mm, mikroprizmatický kryt, 4000K, Ra=80</t>
  </si>
  <si>
    <t>34805</t>
  </si>
  <si>
    <t>E - Svítidlo stropní s PC krytem, LED 32W, 4400lm, IP65, IK08, 1x LED modul 1500mm, opálový PC kryt, 4000K, Ra=80</t>
  </si>
  <si>
    <t>34806</t>
  </si>
  <si>
    <t>F - Svítidlo stropní s PC krytem, LED 40W, 4400lm, IP65, IK08, 2x LED modul 1200mm, opálový PC kryt, 4000K, Ra=80</t>
  </si>
  <si>
    <t>IČ:</t>
  </si>
  <si>
    <t>Adresa: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</si>
</sst>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Courier New"/>
      <family val="3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rgb="FFFF0000"/>
      <name val="Arial"/>
      <family val="2"/>
    </font>
    <font>
      <i/>
      <sz val="12"/>
      <color rgb="FF000000"/>
      <name val="Arial"/>
      <family val="2"/>
    </font>
    <font>
      <b/>
      <sz val="14"/>
      <color rgb="FF0000FF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E4E4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double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7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2" fontId="5" fillId="0" borderId="5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left" vertical="center" indent="1"/>
    </xf>
    <xf numFmtId="49" fontId="4" fillId="2" borderId="0" xfId="0" applyNumberFormat="1" applyFont="1" applyFill="1" applyAlignment="1">
      <alignment horizontal="left" vertical="center" indent="1"/>
    </xf>
    <xf numFmtId="49" fontId="4" fillId="2" borderId="10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2" fontId="9" fillId="0" borderId="11" xfId="0" applyNumberFormat="1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2" fontId="9" fillId="0" borderId="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2" fontId="5" fillId="0" borderId="5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2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14" fontId="6" fillId="0" borderId="15" xfId="0" applyNumberFormat="1" applyFont="1" applyBorder="1" applyAlignment="1">
      <alignment horizontal="left" vertical="center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="120" zoomScaleNormal="120" workbookViewId="0" topLeftCell="A1">
      <selection activeCell="C20" sqref="C20"/>
    </sheetView>
  </sheetViews>
  <sheetFormatPr defaultColWidth="8.8515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8.8515625" style="1" customWidth="1"/>
  </cols>
  <sheetData>
    <row r="1" spans="1:3" ht="26.25">
      <c r="A1" s="50" t="s">
        <v>0</v>
      </c>
      <c r="B1" s="50"/>
      <c r="C1" s="50"/>
    </row>
    <row r="2" spans="1:3" ht="15">
      <c r="A2" s="51" t="s">
        <v>1</v>
      </c>
      <c r="B2" s="51"/>
      <c r="C2" s="51"/>
    </row>
    <row r="3" spans="1:3" ht="15.75" thickBot="1">
      <c r="A3" s="52" t="s">
        <v>2</v>
      </c>
      <c r="B3" s="52"/>
      <c r="C3" s="52"/>
    </row>
    <row r="4" ht="12.75" thickBot="1" thickTop="1"/>
    <row r="5" spans="1:3" ht="15">
      <c r="A5" s="15" t="s">
        <v>3</v>
      </c>
      <c r="B5" s="18" t="s">
        <v>92</v>
      </c>
      <c r="C5" s="3"/>
    </row>
    <row r="6" spans="1:3" ht="15">
      <c r="A6" s="16" t="s">
        <v>4</v>
      </c>
      <c r="B6" s="19" t="s">
        <v>118</v>
      </c>
      <c r="C6" s="4"/>
    </row>
    <row r="7" spans="1:3" ht="15">
      <c r="A7" s="16"/>
      <c r="B7" s="19" t="s">
        <v>87</v>
      </c>
      <c r="C7" s="4"/>
    </row>
    <row r="8" spans="1:3" ht="15">
      <c r="A8" s="16"/>
      <c r="B8" s="19" t="s">
        <v>91</v>
      </c>
      <c r="C8" s="4"/>
    </row>
    <row r="9" spans="1:3" ht="15">
      <c r="A9" s="16"/>
      <c r="B9" s="19" t="s">
        <v>115</v>
      </c>
      <c r="C9" s="4"/>
    </row>
    <row r="10" spans="1:3" ht="15">
      <c r="A10" s="16"/>
      <c r="B10" s="19" t="s">
        <v>93</v>
      </c>
      <c r="C10" s="4"/>
    </row>
    <row r="11" spans="1:3" ht="15">
      <c r="A11" s="16"/>
      <c r="B11" s="19" t="s">
        <v>116</v>
      </c>
      <c r="C11" s="4"/>
    </row>
    <row r="12" spans="1:3" ht="15">
      <c r="A12" s="16"/>
      <c r="B12" s="19" t="s">
        <v>117</v>
      </c>
      <c r="C12" s="4"/>
    </row>
    <row r="13" spans="1:3" ht="15.75" thickBot="1">
      <c r="A13" s="17"/>
      <c r="B13" s="20" t="s">
        <v>105</v>
      </c>
      <c r="C13" s="5"/>
    </row>
    <row r="15" spans="1:2" ht="15">
      <c r="A15" s="2" t="s">
        <v>5</v>
      </c>
      <c r="B15" s="14" t="s">
        <v>46</v>
      </c>
    </row>
    <row r="16" ht="15">
      <c r="B16" s="14" t="s">
        <v>47</v>
      </c>
    </row>
    <row r="17" ht="15" customHeight="1" thickBot="1"/>
    <row r="18" spans="1:2" ht="15" customHeight="1">
      <c r="A18" s="21" t="s">
        <v>6</v>
      </c>
      <c r="B18" s="54"/>
    </row>
    <row r="19" spans="1:2" ht="15" customHeight="1">
      <c r="A19" s="21" t="s">
        <v>134</v>
      </c>
      <c r="B19" s="55"/>
    </row>
    <row r="20" spans="1:2" ht="15" customHeight="1">
      <c r="A20" s="21" t="s">
        <v>135</v>
      </c>
      <c r="B20" s="55"/>
    </row>
    <row r="21" spans="1:2" ht="15" customHeight="1">
      <c r="A21" s="21" t="s">
        <v>7</v>
      </c>
      <c r="B21" s="55"/>
    </row>
    <row r="22" spans="1:2" ht="15" customHeight="1" thickBot="1">
      <c r="A22" s="21" t="s">
        <v>8</v>
      </c>
      <c r="B22" s="56"/>
    </row>
    <row r="23" spans="1:2" ht="15" customHeight="1">
      <c r="A23" s="22"/>
      <c r="B23" s="23"/>
    </row>
    <row r="24" spans="1:2" ht="15" customHeight="1">
      <c r="A24" s="22"/>
      <c r="B24" s="22" t="s">
        <v>106</v>
      </c>
    </row>
    <row r="25" spans="1:2" ht="15" customHeight="1">
      <c r="A25" s="22"/>
      <c r="B25" s="22" t="s">
        <v>32</v>
      </c>
    </row>
    <row r="26" spans="1:2" ht="15" customHeight="1">
      <c r="A26" s="22"/>
      <c r="B26" s="22" t="s">
        <v>65</v>
      </c>
    </row>
    <row r="27" spans="1:2" ht="15" customHeight="1">
      <c r="A27" s="22"/>
      <c r="B27" s="22" t="s">
        <v>94</v>
      </c>
    </row>
    <row r="28" spans="1:2" ht="15" customHeight="1">
      <c r="A28" s="22"/>
      <c r="B28" s="22" t="s">
        <v>107</v>
      </c>
    </row>
    <row r="29" spans="1:2" ht="15" customHeight="1">
      <c r="A29" s="22"/>
      <c r="B29" s="22" t="s">
        <v>108</v>
      </c>
    </row>
    <row r="30" spans="1:2" ht="15" customHeight="1">
      <c r="A30" s="22"/>
      <c r="B30" s="22" t="s">
        <v>109</v>
      </c>
    </row>
    <row r="31" spans="1:2" ht="15" customHeight="1">
      <c r="A31" s="22"/>
      <c r="B31" s="22" t="s">
        <v>108</v>
      </c>
    </row>
    <row r="32" spans="1:2" ht="15" customHeight="1">
      <c r="A32" s="22"/>
      <c r="B32" s="22" t="s">
        <v>110</v>
      </c>
    </row>
    <row r="33" spans="1:2" ht="15" customHeight="1">
      <c r="A33" s="22"/>
      <c r="B33" s="22" t="s">
        <v>108</v>
      </c>
    </row>
    <row r="34" spans="1:2" ht="15" customHeight="1">
      <c r="A34" s="22"/>
      <c r="B34" s="22"/>
    </row>
    <row r="35" spans="1:2" ht="15" customHeight="1">
      <c r="A35" s="22"/>
      <c r="B35" s="22" t="s">
        <v>89</v>
      </c>
    </row>
    <row r="36" spans="1:2" ht="15" customHeight="1">
      <c r="A36" s="22"/>
      <c r="B36" s="22" t="s">
        <v>90</v>
      </c>
    </row>
    <row r="37" spans="1:2" ht="15" customHeight="1">
      <c r="A37" s="22"/>
      <c r="B37" s="22"/>
    </row>
    <row r="39" spans="1:2" ht="15" customHeight="1">
      <c r="A39" s="22"/>
      <c r="B39" s="22"/>
    </row>
  </sheetData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120" zoomScaleNormal="120" workbookViewId="0" topLeftCell="A1">
      <selection activeCell="C29" sqref="C29"/>
    </sheetView>
  </sheetViews>
  <sheetFormatPr defaultColWidth="8.8515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3" t="s">
        <v>85</v>
      </c>
      <c r="B1" s="53"/>
      <c r="C1" s="53"/>
    </row>
    <row r="3" spans="1:3" s="22" customFormat="1" ht="15" customHeight="1">
      <c r="A3" s="27" t="s">
        <v>18</v>
      </c>
      <c r="B3" s="28" t="s">
        <v>11</v>
      </c>
      <c r="C3" s="27" t="s">
        <v>113</v>
      </c>
    </row>
    <row r="4" spans="1:3" s="22" customFormat="1" ht="15" customHeight="1">
      <c r="A4" s="29" t="s">
        <v>19</v>
      </c>
      <c r="B4" s="30" t="s">
        <v>20</v>
      </c>
      <c r="C4" s="31"/>
    </row>
    <row r="5" spans="1:3" s="22" customFormat="1" ht="15" customHeight="1">
      <c r="A5" s="21">
        <v>1</v>
      </c>
      <c r="B5" s="32" t="s">
        <v>21</v>
      </c>
      <c r="C5" s="33">
        <f>Položky!$G$18</f>
        <v>0</v>
      </c>
    </row>
    <row r="6" spans="1:3" s="22" customFormat="1" ht="15" customHeight="1">
      <c r="A6" s="21">
        <v>2</v>
      </c>
      <c r="B6" s="32" t="s">
        <v>36</v>
      </c>
      <c r="C6" s="33">
        <f>Položky!$G$37</f>
        <v>0</v>
      </c>
    </row>
    <row r="7" spans="1:3" s="22" customFormat="1" ht="15" customHeight="1">
      <c r="A7" s="34"/>
      <c r="B7" s="35" t="s">
        <v>22</v>
      </c>
      <c r="C7" s="36">
        <f>SUM(C5:C6)</f>
        <v>0</v>
      </c>
    </row>
    <row r="8" spans="1:3" s="22" customFormat="1" ht="15" customHeight="1">
      <c r="A8" s="21"/>
      <c r="B8" s="32"/>
      <c r="C8" s="33"/>
    </row>
    <row r="9" spans="1:3" s="22" customFormat="1" ht="15" customHeight="1">
      <c r="A9" s="29" t="s">
        <v>23</v>
      </c>
      <c r="B9" s="30" t="s">
        <v>63</v>
      </c>
      <c r="C9" s="31"/>
    </row>
    <row r="10" spans="1:3" s="22" customFormat="1" ht="15" customHeight="1">
      <c r="A10" s="21">
        <v>3</v>
      </c>
      <c r="B10" s="32" t="s">
        <v>64</v>
      </c>
      <c r="C10" s="33">
        <f>Položky!$G$50</f>
        <v>0</v>
      </c>
    </row>
    <row r="11" spans="1:3" s="22" customFormat="1" ht="15" customHeight="1">
      <c r="A11" s="34"/>
      <c r="B11" s="35" t="s">
        <v>24</v>
      </c>
      <c r="C11" s="36">
        <f>SUM(C10)</f>
        <v>0</v>
      </c>
    </row>
    <row r="12" spans="1:3" s="22" customFormat="1" ht="15" customHeight="1">
      <c r="A12" s="21"/>
      <c r="B12" s="32"/>
      <c r="C12" s="33"/>
    </row>
    <row r="13" spans="1:3" s="22" customFormat="1" ht="15" customHeight="1">
      <c r="A13" s="29" t="s">
        <v>25</v>
      </c>
      <c r="B13" s="30" t="s">
        <v>26</v>
      </c>
      <c r="C13" s="31"/>
    </row>
    <row r="14" spans="1:3" s="22" customFormat="1" ht="15" customHeight="1">
      <c r="A14" s="34"/>
      <c r="B14" s="35" t="s">
        <v>27</v>
      </c>
      <c r="C14" s="36"/>
    </row>
    <row r="15" spans="1:3" s="22" customFormat="1" ht="15" customHeight="1">
      <c r="A15" s="21"/>
      <c r="B15" s="32"/>
      <c r="C15" s="33"/>
    </row>
    <row r="16" spans="1:3" s="22" customFormat="1" ht="15" customHeight="1">
      <c r="A16" s="29" t="s">
        <v>28</v>
      </c>
      <c r="B16" s="30" t="s">
        <v>29</v>
      </c>
      <c r="C16" s="31"/>
    </row>
    <row r="17" spans="1:5" s="22" customFormat="1" ht="15" customHeight="1">
      <c r="A17" s="21">
        <v>4</v>
      </c>
      <c r="B17" s="32" t="s">
        <v>37</v>
      </c>
      <c r="C17" s="33">
        <f>(C5+C6)*D17/100</f>
        <v>0</v>
      </c>
      <c r="D17" s="22">
        <v>3.6</v>
      </c>
      <c r="E17" s="22" t="s">
        <v>34</v>
      </c>
    </row>
    <row r="18" spans="1:5" s="22" customFormat="1" ht="15" customHeight="1">
      <c r="A18" s="21">
        <v>5</v>
      </c>
      <c r="B18" s="32" t="s">
        <v>38</v>
      </c>
      <c r="C18" s="33">
        <f>(C5+C6)*D18/100</f>
        <v>0</v>
      </c>
      <c r="D18" s="22">
        <v>2.5</v>
      </c>
      <c r="E18" s="22" t="s">
        <v>34</v>
      </c>
    </row>
    <row r="19" spans="1:5" s="22" customFormat="1" ht="15" customHeight="1">
      <c r="A19" s="21">
        <v>6</v>
      </c>
      <c r="B19" s="32" t="s">
        <v>39</v>
      </c>
      <c r="C19" s="33">
        <f>(C5+C6)*D19/100</f>
        <v>0</v>
      </c>
      <c r="D19" s="22">
        <v>6</v>
      </c>
      <c r="E19" s="22" t="s">
        <v>34</v>
      </c>
    </row>
    <row r="20" spans="1:3" s="22" customFormat="1" ht="15" customHeight="1">
      <c r="A20" s="34"/>
      <c r="B20" s="35" t="s">
        <v>30</v>
      </c>
      <c r="C20" s="36">
        <f>SUM(C17:C19)</f>
        <v>0</v>
      </c>
    </row>
    <row r="21" spans="1:3" s="22" customFormat="1" ht="15" customHeight="1" thickBot="1">
      <c r="A21" s="21"/>
      <c r="B21" s="32"/>
      <c r="C21" s="33"/>
    </row>
    <row r="22" spans="1:3" s="22" customFormat="1" ht="15" customHeight="1" thickTop="1">
      <c r="A22" s="37"/>
      <c r="B22" s="38" t="s">
        <v>31</v>
      </c>
      <c r="C22" s="39">
        <f>C7+C11+C20</f>
        <v>0</v>
      </c>
    </row>
    <row r="23" spans="2:3" s="22" customFormat="1" ht="15" customHeight="1">
      <c r="B23" s="40" t="s">
        <v>40</v>
      </c>
      <c r="C23" s="49">
        <v>0</v>
      </c>
    </row>
    <row r="24" spans="2:3" s="22" customFormat="1" ht="15" customHeight="1">
      <c r="B24" s="40"/>
      <c r="C24" s="49"/>
    </row>
    <row r="25" spans="2:3" s="22" customFormat="1" ht="15" customHeight="1">
      <c r="B25" s="40"/>
      <c r="C25" s="49"/>
    </row>
    <row r="26" spans="2:3" s="22" customFormat="1" ht="15" customHeight="1">
      <c r="B26" s="40" t="s">
        <v>111</v>
      </c>
      <c r="C26" s="47">
        <f>SUM(C22:C23)</f>
        <v>0</v>
      </c>
    </row>
    <row r="27" spans="2:3" ht="12.75">
      <c r="B27" s="40" t="s">
        <v>112</v>
      </c>
      <c r="C27" s="47">
        <v>0</v>
      </c>
    </row>
    <row r="28" spans="2:3" ht="12.75">
      <c r="B28" s="40" t="s">
        <v>114</v>
      </c>
      <c r="C28" s="47">
        <v>0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120" zoomScaleNormal="120" workbookViewId="0" topLeftCell="A1">
      <selection activeCell="E48" sqref="E48"/>
    </sheetView>
  </sheetViews>
  <sheetFormatPr defaultColWidth="8.8515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3" t="s">
        <v>84</v>
      </c>
      <c r="B1" s="53"/>
      <c r="C1" s="53"/>
      <c r="D1" s="53"/>
      <c r="E1" s="53"/>
      <c r="F1" s="53"/>
      <c r="G1" s="53"/>
    </row>
    <row r="2" spans="1:7" ht="15">
      <c r="A2" s="6" t="s">
        <v>9</v>
      </c>
      <c r="B2" s="7" t="s">
        <v>10</v>
      </c>
      <c r="C2" s="7" t="s">
        <v>11</v>
      </c>
      <c r="D2" s="6" t="s">
        <v>12</v>
      </c>
      <c r="E2" s="6" t="s">
        <v>13</v>
      </c>
      <c r="F2" s="7" t="s">
        <v>14</v>
      </c>
      <c r="G2" s="6" t="s">
        <v>15</v>
      </c>
    </row>
    <row r="3" spans="1:7" s="13" customFormat="1" ht="12" customHeight="1">
      <c r="A3" s="45"/>
      <c r="B3" s="11"/>
      <c r="C3" s="11" t="s">
        <v>58</v>
      </c>
      <c r="D3" s="12"/>
      <c r="E3" s="12"/>
      <c r="F3" s="11"/>
      <c r="G3" s="12"/>
    </row>
    <row r="4" spans="1:7" s="13" customFormat="1" ht="12" customHeight="1">
      <c r="A4" s="45">
        <v>1</v>
      </c>
      <c r="B4" s="11">
        <v>210201025</v>
      </c>
      <c r="C4" s="11" t="s">
        <v>76</v>
      </c>
      <c r="D4" s="48">
        <v>0</v>
      </c>
      <c r="E4" s="12">
        <v>128</v>
      </c>
      <c r="F4" s="11" t="s">
        <v>50</v>
      </c>
      <c r="G4" s="12">
        <f>D4*E4</f>
        <v>0</v>
      </c>
    </row>
    <row r="5" spans="1:7" s="13" customFormat="1" ht="12" customHeight="1">
      <c r="A5" s="45">
        <v>2</v>
      </c>
      <c r="B5" s="11" t="s">
        <v>95</v>
      </c>
      <c r="C5" s="11" t="s">
        <v>96</v>
      </c>
      <c r="D5" s="48">
        <v>0</v>
      </c>
      <c r="E5" s="12">
        <v>12</v>
      </c>
      <c r="F5" s="11" t="s">
        <v>50</v>
      </c>
      <c r="G5" s="12">
        <f>D5*E5</f>
        <v>0</v>
      </c>
    </row>
    <row r="6" spans="1:7" s="13" customFormat="1" ht="12" customHeight="1">
      <c r="A6" s="45">
        <v>3</v>
      </c>
      <c r="B6" s="11" t="s">
        <v>119</v>
      </c>
      <c r="C6" s="11" t="s">
        <v>120</v>
      </c>
      <c r="D6" s="48">
        <v>0</v>
      </c>
      <c r="E6" s="12">
        <v>36</v>
      </c>
      <c r="F6" s="11" t="s">
        <v>50</v>
      </c>
      <c r="G6" s="12">
        <f>D6*E6</f>
        <v>0</v>
      </c>
    </row>
    <row r="7" spans="1:7" s="13" customFormat="1" ht="12" customHeight="1">
      <c r="A7" s="45"/>
      <c r="B7" s="11"/>
      <c r="C7" s="11" t="s">
        <v>59</v>
      </c>
      <c r="D7" s="12"/>
      <c r="E7" s="12"/>
      <c r="F7" s="11"/>
      <c r="G7" s="12"/>
    </row>
    <row r="8" spans="1:7" s="13" customFormat="1" ht="12" customHeight="1">
      <c r="A8" s="45">
        <v>4</v>
      </c>
      <c r="B8" s="11">
        <v>210010101</v>
      </c>
      <c r="C8" s="11" t="s">
        <v>77</v>
      </c>
      <c r="D8" s="48">
        <v>0</v>
      </c>
      <c r="E8" s="12">
        <v>212</v>
      </c>
      <c r="F8" s="11" t="s">
        <v>48</v>
      </c>
      <c r="G8" s="12">
        <f>D8*E8</f>
        <v>0</v>
      </c>
    </row>
    <row r="9" spans="1:7" s="13" customFormat="1" ht="12" customHeight="1">
      <c r="A9" s="45">
        <v>5</v>
      </c>
      <c r="B9" s="11">
        <v>210010351</v>
      </c>
      <c r="C9" s="11" t="s">
        <v>78</v>
      </c>
      <c r="D9" s="48">
        <v>0</v>
      </c>
      <c r="E9" s="12">
        <v>26</v>
      </c>
      <c r="F9" s="11" t="s">
        <v>50</v>
      </c>
      <c r="G9" s="12">
        <f aca="true" t="shared" si="0" ref="G9:G17">D9*E9</f>
        <v>0</v>
      </c>
    </row>
    <row r="10" spans="1:7" s="13" customFormat="1" ht="12" customHeight="1">
      <c r="A10" s="45">
        <v>6</v>
      </c>
      <c r="B10" s="11" t="s">
        <v>79</v>
      </c>
      <c r="C10" s="11" t="s">
        <v>121</v>
      </c>
      <c r="D10" s="48">
        <v>0</v>
      </c>
      <c r="E10" s="12">
        <v>3</v>
      </c>
      <c r="F10" s="11" t="s">
        <v>50</v>
      </c>
      <c r="G10" s="12">
        <f t="shared" si="0"/>
        <v>0</v>
      </c>
    </row>
    <row r="11" spans="1:7" s="13" customFormat="1" ht="12" customHeight="1">
      <c r="A11" s="45">
        <v>7</v>
      </c>
      <c r="B11" s="11" t="s">
        <v>79</v>
      </c>
      <c r="C11" s="11" t="s">
        <v>49</v>
      </c>
      <c r="D11" s="48">
        <v>0</v>
      </c>
      <c r="E11" s="12">
        <v>99</v>
      </c>
      <c r="F11" s="11" t="s">
        <v>50</v>
      </c>
      <c r="G11" s="12">
        <f t="shared" si="0"/>
        <v>0</v>
      </c>
    </row>
    <row r="12" spans="1:7" s="13" customFormat="1" ht="12" customHeight="1">
      <c r="A12" s="45">
        <v>8</v>
      </c>
      <c r="B12" s="11" t="s">
        <v>122</v>
      </c>
      <c r="C12" s="11" t="s">
        <v>123</v>
      </c>
      <c r="D12" s="48">
        <v>0</v>
      </c>
      <c r="E12" s="12">
        <v>37</v>
      </c>
      <c r="F12" s="11" t="s">
        <v>50</v>
      </c>
      <c r="G12" s="12">
        <f t="shared" si="0"/>
        <v>0</v>
      </c>
    </row>
    <row r="13" spans="1:7" s="13" customFormat="1" ht="12" customHeight="1">
      <c r="A13" s="45">
        <v>9</v>
      </c>
      <c r="B13" s="11">
        <v>210810005</v>
      </c>
      <c r="C13" s="11" t="s">
        <v>51</v>
      </c>
      <c r="D13" s="48">
        <v>0</v>
      </c>
      <c r="E13" s="12">
        <v>320</v>
      </c>
      <c r="F13" s="11" t="s">
        <v>48</v>
      </c>
      <c r="G13" s="12">
        <f t="shared" si="0"/>
        <v>0</v>
      </c>
    </row>
    <row r="14" spans="1:7" s="13" customFormat="1" ht="24" customHeight="1">
      <c r="A14" s="45">
        <v>10</v>
      </c>
      <c r="B14" s="11">
        <v>210999001</v>
      </c>
      <c r="C14" s="11" t="s">
        <v>80</v>
      </c>
      <c r="D14" s="48">
        <v>0</v>
      </c>
      <c r="E14" s="12">
        <v>26</v>
      </c>
      <c r="F14" s="11" t="s">
        <v>50</v>
      </c>
      <c r="G14" s="12">
        <f t="shared" si="0"/>
        <v>0</v>
      </c>
    </row>
    <row r="15" spans="1:7" s="13" customFormat="1" ht="12" customHeight="1">
      <c r="A15" s="45">
        <v>11</v>
      </c>
      <c r="B15" s="11">
        <v>210999002</v>
      </c>
      <c r="C15" s="11" t="s">
        <v>81</v>
      </c>
      <c r="D15" s="48">
        <v>0</v>
      </c>
      <c r="E15" s="12">
        <v>44</v>
      </c>
      <c r="F15" s="11" t="s">
        <v>50</v>
      </c>
      <c r="G15" s="12">
        <f t="shared" si="0"/>
        <v>0</v>
      </c>
    </row>
    <row r="16" spans="1:7" s="13" customFormat="1" ht="12" customHeight="1">
      <c r="A16" s="45">
        <v>12</v>
      </c>
      <c r="B16" s="11">
        <v>210999901</v>
      </c>
      <c r="C16" s="11" t="s">
        <v>52</v>
      </c>
      <c r="D16" s="48">
        <v>0</v>
      </c>
      <c r="E16" s="12">
        <v>139</v>
      </c>
      <c r="F16" s="11" t="s">
        <v>50</v>
      </c>
      <c r="G16" s="12">
        <f t="shared" si="0"/>
        <v>0</v>
      </c>
    </row>
    <row r="17" spans="1:7" s="13" customFormat="1" ht="12" customHeight="1">
      <c r="A17" s="45">
        <v>13</v>
      </c>
      <c r="B17" s="11">
        <v>210999902</v>
      </c>
      <c r="C17" s="11" t="s">
        <v>53</v>
      </c>
      <c r="D17" s="48">
        <v>0</v>
      </c>
      <c r="E17" s="12">
        <v>139</v>
      </c>
      <c r="F17" s="11" t="s">
        <v>50</v>
      </c>
      <c r="G17" s="12">
        <f t="shared" si="0"/>
        <v>0</v>
      </c>
    </row>
    <row r="18" spans="1:7" s="25" customFormat="1" ht="15" customHeight="1" thickBot="1">
      <c r="A18" s="41" t="s">
        <v>41</v>
      </c>
      <c r="G18" s="26">
        <f>SUM(G3:G17)</f>
        <v>0</v>
      </c>
    </row>
    <row r="19" spans="1:7" s="13" customFormat="1" ht="12" customHeight="1" thickTop="1">
      <c r="A19" s="42"/>
      <c r="B19" s="42"/>
      <c r="C19" s="42"/>
      <c r="D19" s="42"/>
      <c r="E19" s="42"/>
      <c r="F19" s="42"/>
      <c r="G19" s="43"/>
    </row>
    <row r="20" s="13" customFormat="1" ht="12" customHeight="1"/>
    <row r="21" spans="1:7" ht="18">
      <c r="A21" s="53" t="s">
        <v>16</v>
      </c>
      <c r="B21" s="53"/>
      <c r="C21" s="53"/>
      <c r="D21" s="53"/>
      <c r="E21" s="53"/>
      <c r="F21" s="53"/>
      <c r="G21" s="53"/>
    </row>
    <row r="22" spans="1:7" s="13" customFormat="1" ht="12" customHeight="1">
      <c r="A22" s="24" t="s">
        <v>9</v>
      </c>
      <c r="B22" s="44" t="s">
        <v>10</v>
      </c>
      <c r="C22" s="44" t="s">
        <v>11</v>
      </c>
      <c r="D22" s="24" t="s">
        <v>12</v>
      </c>
      <c r="E22" s="24" t="s">
        <v>13</v>
      </c>
      <c r="F22" s="44" t="s">
        <v>14</v>
      </c>
      <c r="G22" s="24" t="s">
        <v>15</v>
      </c>
    </row>
    <row r="23" spans="1:7" s="13" customFormat="1" ht="12" customHeight="1">
      <c r="A23" s="45">
        <v>1</v>
      </c>
      <c r="B23" s="11">
        <v>280</v>
      </c>
      <c r="C23" s="11" t="s">
        <v>82</v>
      </c>
      <c r="D23" s="48">
        <v>0</v>
      </c>
      <c r="E23" s="12">
        <v>212</v>
      </c>
      <c r="F23" s="11" t="s">
        <v>48</v>
      </c>
      <c r="G23" s="12">
        <f>D23*E23</f>
        <v>0</v>
      </c>
    </row>
    <row r="24" spans="1:7" s="13" customFormat="1" ht="12" customHeight="1">
      <c r="A24" s="45">
        <v>2</v>
      </c>
      <c r="B24" s="11">
        <v>351</v>
      </c>
      <c r="C24" s="11" t="s">
        <v>83</v>
      </c>
      <c r="D24" s="48">
        <v>0</v>
      </c>
      <c r="E24" s="12">
        <v>26</v>
      </c>
      <c r="F24" s="11" t="s">
        <v>50</v>
      </c>
      <c r="G24" s="12">
        <f aca="true" t="shared" si="1" ref="G24:G34">D24*E24</f>
        <v>0</v>
      </c>
    </row>
    <row r="25" spans="1:7" s="13" customFormat="1" ht="12" customHeight="1">
      <c r="A25" s="45">
        <v>3</v>
      </c>
      <c r="B25" s="11">
        <v>2914</v>
      </c>
      <c r="C25" s="11" t="s">
        <v>54</v>
      </c>
      <c r="D25" s="48">
        <v>0</v>
      </c>
      <c r="E25" s="12">
        <v>320</v>
      </c>
      <c r="F25" s="11" t="s">
        <v>48</v>
      </c>
      <c r="G25" s="12">
        <f t="shared" si="1"/>
        <v>0</v>
      </c>
    </row>
    <row r="26" spans="1:7" s="13" customFormat="1" ht="33.75">
      <c r="A26" s="45">
        <v>4</v>
      </c>
      <c r="B26" s="11" t="s">
        <v>124</v>
      </c>
      <c r="C26" s="11" t="s">
        <v>125</v>
      </c>
      <c r="D26" s="48">
        <v>0</v>
      </c>
      <c r="E26" s="12">
        <v>2</v>
      </c>
      <c r="F26" s="11" t="s">
        <v>50</v>
      </c>
      <c r="G26" s="12">
        <f t="shared" si="1"/>
        <v>0</v>
      </c>
    </row>
    <row r="27" spans="1:7" s="13" customFormat="1" ht="33.75">
      <c r="A27" s="45">
        <v>5</v>
      </c>
      <c r="B27" s="11" t="s">
        <v>126</v>
      </c>
      <c r="C27" s="11" t="s">
        <v>127</v>
      </c>
      <c r="D27" s="48">
        <v>0</v>
      </c>
      <c r="E27" s="12">
        <v>55</v>
      </c>
      <c r="F27" s="11" t="s">
        <v>50</v>
      </c>
      <c r="G27" s="12">
        <f t="shared" si="1"/>
        <v>0</v>
      </c>
    </row>
    <row r="28" spans="1:7" s="13" customFormat="1" ht="22.5">
      <c r="A28" s="45">
        <v>6</v>
      </c>
      <c r="B28" s="11" t="s">
        <v>128</v>
      </c>
      <c r="C28" s="11" t="s">
        <v>129</v>
      </c>
      <c r="D28" s="48">
        <v>0</v>
      </c>
      <c r="E28" s="12">
        <v>3</v>
      </c>
      <c r="F28" s="11" t="s">
        <v>50</v>
      </c>
      <c r="G28" s="12">
        <f t="shared" si="1"/>
        <v>0</v>
      </c>
    </row>
    <row r="29" spans="1:7" s="13" customFormat="1" ht="22.5">
      <c r="A29" s="45">
        <v>7</v>
      </c>
      <c r="B29" s="11" t="s">
        <v>130</v>
      </c>
      <c r="C29" s="11" t="s">
        <v>131</v>
      </c>
      <c r="D29" s="48">
        <v>0</v>
      </c>
      <c r="E29" s="12">
        <v>8</v>
      </c>
      <c r="F29" s="11" t="s">
        <v>50</v>
      </c>
      <c r="G29" s="12">
        <f t="shared" si="1"/>
        <v>0</v>
      </c>
    </row>
    <row r="30" spans="1:7" s="13" customFormat="1" ht="22.5">
      <c r="A30" s="45">
        <v>8</v>
      </c>
      <c r="B30" s="11" t="s">
        <v>132</v>
      </c>
      <c r="C30" s="11" t="s">
        <v>133</v>
      </c>
      <c r="D30" s="48">
        <v>0</v>
      </c>
      <c r="E30" s="12">
        <v>29</v>
      </c>
      <c r="F30" s="11" t="s">
        <v>50</v>
      </c>
      <c r="G30" s="12">
        <f t="shared" si="1"/>
        <v>0</v>
      </c>
    </row>
    <row r="31" spans="1:7" s="13" customFormat="1" ht="33.75">
      <c r="A31" s="45">
        <v>9</v>
      </c>
      <c r="B31" s="11" t="s">
        <v>97</v>
      </c>
      <c r="C31" s="11" t="s">
        <v>101</v>
      </c>
      <c r="D31" s="48">
        <v>0</v>
      </c>
      <c r="E31" s="12">
        <v>8</v>
      </c>
      <c r="F31" s="11" t="s">
        <v>50</v>
      </c>
      <c r="G31" s="12">
        <f t="shared" si="1"/>
        <v>0</v>
      </c>
    </row>
    <row r="32" spans="1:7" s="13" customFormat="1" ht="33.75">
      <c r="A32" s="45">
        <v>10</v>
      </c>
      <c r="B32" s="11" t="s">
        <v>98</v>
      </c>
      <c r="C32" s="11" t="s">
        <v>102</v>
      </c>
      <c r="D32" s="48">
        <v>0</v>
      </c>
      <c r="E32" s="12">
        <v>11</v>
      </c>
      <c r="F32" s="11" t="s">
        <v>50</v>
      </c>
      <c r="G32" s="12">
        <f t="shared" si="1"/>
        <v>0</v>
      </c>
    </row>
    <row r="33" spans="1:7" s="13" customFormat="1" ht="33.75">
      <c r="A33" s="45">
        <v>11</v>
      </c>
      <c r="B33" s="11" t="s">
        <v>99</v>
      </c>
      <c r="C33" s="11" t="s">
        <v>103</v>
      </c>
      <c r="D33" s="48">
        <v>0</v>
      </c>
      <c r="E33" s="12">
        <v>9</v>
      </c>
      <c r="F33" s="11" t="s">
        <v>50</v>
      </c>
      <c r="G33" s="12">
        <f t="shared" si="1"/>
        <v>0</v>
      </c>
    </row>
    <row r="34" spans="1:7" s="13" customFormat="1" ht="33.75">
      <c r="A34" s="45">
        <v>12</v>
      </c>
      <c r="B34" s="11" t="s">
        <v>100</v>
      </c>
      <c r="C34" s="11" t="s">
        <v>104</v>
      </c>
      <c r="D34" s="48">
        <v>0</v>
      </c>
      <c r="E34" s="12">
        <v>18</v>
      </c>
      <c r="F34" s="11" t="s">
        <v>50</v>
      </c>
      <c r="G34" s="12">
        <f t="shared" si="1"/>
        <v>0</v>
      </c>
    </row>
    <row r="35" spans="1:7" s="13" customFormat="1" ht="12" customHeight="1">
      <c r="A35" s="10"/>
      <c r="B35" s="11"/>
      <c r="C35" s="11" t="s">
        <v>33</v>
      </c>
      <c r="D35" s="12">
        <f>SUM(G23:G34)</f>
        <v>0</v>
      </c>
      <c r="E35" s="12">
        <v>3</v>
      </c>
      <c r="F35" s="13" t="s">
        <v>34</v>
      </c>
      <c r="G35" s="12">
        <f>D35*E35/100</f>
        <v>0</v>
      </c>
    </row>
    <row r="36" spans="1:7" s="13" customFormat="1" ht="12" customHeight="1">
      <c r="A36" s="10"/>
      <c r="B36" s="11"/>
      <c r="C36" s="11" t="s">
        <v>35</v>
      </c>
      <c r="D36" s="12">
        <f>G23+G25</f>
        <v>0</v>
      </c>
      <c r="E36" s="12">
        <v>5</v>
      </c>
      <c r="F36" s="13" t="s">
        <v>34</v>
      </c>
      <c r="G36" s="12">
        <f>D36*E36/100</f>
        <v>0</v>
      </c>
    </row>
    <row r="37" spans="1:7" s="25" customFormat="1" ht="15" customHeight="1" thickBot="1">
      <c r="A37" s="41" t="s">
        <v>42</v>
      </c>
      <c r="G37" s="26">
        <f>SUM(G23:G36)</f>
        <v>0</v>
      </c>
    </row>
    <row r="38" spans="1:7" s="13" customFormat="1" ht="12" customHeight="1" thickTop="1">
      <c r="A38" s="42"/>
      <c r="B38" s="42"/>
      <c r="C38" s="42"/>
      <c r="D38" s="42"/>
      <c r="E38" s="42"/>
      <c r="F38" s="42"/>
      <c r="G38" s="43"/>
    </row>
    <row r="39" s="13" customFormat="1" ht="12" customHeight="1"/>
    <row r="40" spans="1:7" ht="18">
      <c r="A40" s="53" t="s">
        <v>60</v>
      </c>
      <c r="B40" s="53"/>
      <c r="C40" s="53"/>
      <c r="D40" s="53"/>
      <c r="E40" s="53"/>
      <c r="F40" s="53"/>
      <c r="G40" s="53"/>
    </row>
    <row r="41" spans="1:7" s="13" customFormat="1" ht="12" customHeight="1">
      <c r="A41" s="24" t="s">
        <v>9</v>
      </c>
      <c r="B41" s="44" t="s">
        <v>10</v>
      </c>
      <c r="C41" s="44" t="s">
        <v>11</v>
      </c>
      <c r="D41" s="24" t="s">
        <v>12</v>
      </c>
      <c r="E41" s="24" t="s">
        <v>13</v>
      </c>
      <c r="F41" s="44" t="s">
        <v>14</v>
      </c>
      <c r="G41" s="24" t="s">
        <v>15</v>
      </c>
    </row>
    <row r="42" spans="1:7" s="13" customFormat="1" ht="12" customHeight="1">
      <c r="A42" s="45">
        <v>1</v>
      </c>
      <c r="B42" s="11" t="s">
        <v>45</v>
      </c>
      <c r="C42" s="46" t="s">
        <v>86</v>
      </c>
      <c r="D42" s="48">
        <v>0</v>
      </c>
      <c r="E42" s="12">
        <v>40</v>
      </c>
      <c r="F42" s="11" t="s">
        <v>44</v>
      </c>
      <c r="G42" s="12">
        <f aca="true" t="shared" si="2" ref="G42:G49">D42*E42</f>
        <v>0</v>
      </c>
    </row>
    <row r="43" spans="1:7" s="13" customFormat="1" ht="12" customHeight="1">
      <c r="A43" s="45">
        <v>2</v>
      </c>
      <c r="B43" s="11" t="s">
        <v>66</v>
      </c>
      <c r="C43" s="46" t="s">
        <v>17</v>
      </c>
      <c r="D43" s="48">
        <v>0</v>
      </c>
      <c r="E43" s="12">
        <v>45</v>
      </c>
      <c r="F43" s="11" t="s">
        <v>44</v>
      </c>
      <c r="G43" s="12">
        <f aca="true" t="shared" si="3" ref="G43">D43*E43</f>
        <v>0</v>
      </c>
    </row>
    <row r="44" spans="1:7" s="13" customFormat="1" ht="12" customHeight="1">
      <c r="A44" s="45">
        <v>3</v>
      </c>
      <c r="B44" s="11" t="s">
        <v>67</v>
      </c>
      <c r="C44" s="46" t="s">
        <v>55</v>
      </c>
      <c r="D44" s="48">
        <v>0</v>
      </c>
      <c r="E44" s="12">
        <v>1</v>
      </c>
      <c r="F44" s="11" t="s">
        <v>50</v>
      </c>
      <c r="G44" s="12">
        <f t="shared" si="2"/>
        <v>0</v>
      </c>
    </row>
    <row r="45" spans="1:7" s="13" customFormat="1" ht="12" customHeight="1">
      <c r="A45" s="45">
        <v>4</v>
      </c>
      <c r="B45" s="11" t="s">
        <v>69</v>
      </c>
      <c r="C45" s="13" t="s">
        <v>61</v>
      </c>
      <c r="D45" s="48">
        <v>0</v>
      </c>
      <c r="E45" s="12">
        <v>235</v>
      </c>
      <c r="F45" s="11" t="s">
        <v>68</v>
      </c>
      <c r="G45" s="12">
        <f t="shared" si="2"/>
        <v>0</v>
      </c>
    </row>
    <row r="46" spans="1:7" s="13" customFormat="1" ht="12" customHeight="1">
      <c r="A46" s="45">
        <v>5</v>
      </c>
      <c r="B46" s="11" t="s">
        <v>70</v>
      </c>
      <c r="C46" s="13" t="s">
        <v>73</v>
      </c>
      <c r="D46" s="48">
        <v>0</v>
      </c>
      <c r="E46" s="12">
        <v>960</v>
      </c>
      <c r="F46" s="11" t="s">
        <v>68</v>
      </c>
      <c r="G46" s="12">
        <f t="shared" si="2"/>
        <v>0</v>
      </c>
    </row>
    <row r="47" spans="1:7" s="13" customFormat="1" ht="12" customHeight="1">
      <c r="A47" s="45">
        <v>6</v>
      </c>
      <c r="B47" s="11" t="s">
        <v>71</v>
      </c>
      <c r="C47" s="46" t="s">
        <v>74</v>
      </c>
      <c r="D47" s="48">
        <v>0</v>
      </c>
      <c r="E47" s="12">
        <v>36</v>
      </c>
      <c r="F47" s="11" t="s">
        <v>44</v>
      </c>
      <c r="G47" s="12">
        <f t="shared" si="2"/>
        <v>0</v>
      </c>
    </row>
    <row r="48" spans="1:7" s="13" customFormat="1" ht="12" customHeight="1">
      <c r="A48" s="45">
        <v>7</v>
      </c>
      <c r="B48" s="11" t="s">
        <v>72</v>
      </c>
      <c r="C48" s="46" t="s">
        <v>62</v>
      </c>
      <c r="D48" s="48">
        <v>0</v>
      </c>
      <c r="E48" s="12">
        <v>1</v>
      </c>
      <c r="F48" s="11" t="s">
        <v>50</v>
      </c>
      <c r="G48" s="12">
        <f t="shared" si="2"/>
        <v>0</v>
      </c>
    </row>
    <row r="49" spans="1:7" s="13" customFormat="1" ht="12" customHeight="1">
      <c r="A49" s="45">
        <v>8</v>
      </c>
      <c r="B49" s="11" t="s">
        <v>88</v>
      </c>
      <c r="C49" s="46" t="s">
        <v>56</v>
      </c>
      <c r="D49" s="48">
        <v>0</v>
      </c>
      <c r="E49" s="12">
        <v>1</v>
      </c>
      <c r="F49" s="11" t="s">
        <v>50</v>
      </c>
      <c r="G49" s="12">
        <f t="shared" si="2"/>
        <v>0</v>
      </c>
    </row>
    <row r="50" spans="1:7" s="25" customFormat="1" ht="15" customHeight="1" thickBot="1">
      <c r="A50" s="41" t="s">
        <v>43</v>
      </c>
      <c r="G50" s="26">
        <f>SUM(G42:G49)</f>
        <v>0</v>
      </c>
    </row>
    <row r="51" spans="1:7" ht="12.75" thickTop="1">
      <c r="A51" s="8"/>
      <c r="B51" s="8"/>
      <c r="C51" s="8"/>
      <c r="D51" s="8"/>
      <c r="E51" s="8"/>
      <c r="F51" s="8"/>
      <c r="G51" s="9"/>
    </row>
    <row r="52" ht="12.75">
      <c r="A52" s="23" t="s">
        <v>57</v>
      </c>
    </row>
    <row r="53" ht="12.75">
      <c r="A53" s="23" t="s">
        <v>75</v>
      </c>
    </row>
  </sheetData>
  <mergeCells count="3">
    <mergeCell ref="A1:G1"/>
    <mergeCell ref="A21:G21"/>
    <mergeCell ref="A40:G40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Podlipný Miroslav</dc:creator>
  <cp:keywords/>
  <dc:description/>
  <cp:lastModifiedBy>Sekerová Petra, Bc.</cp:lastModifiedBy>
  <cp:lastPrinted>2024-05-15T09:11:32Z</cp:lastPrinted>
  <dcterms:created xsi:type="dcterms:W3CDTF">2014-02-26T12:06:44Z</dcterms:created>
  <dcterms:modified xsi:type="dcterms:W3CDTF">2024-05-15T09:17:20Z</dcterms:modified>
  <cp:category/>
  <cp:version/>
  <cp:contentType/>
  <cp:contentStatus/>
</cp:coreProperties>
</file>