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V:\Různé\Trutnov - ulice Tichá a Mládežnická.22053\Pracovní\_Rozpočet\02 PDPS úprava povrchů\"/>
    </mc:Choice>
  </mc:AlternateContent>
  <bookViews>
    <workbookView xWindow="0" yWindow="0" windowWidth="0" windowHeight="0"/>
  </bookViews>
  <sheets>
    <sheet name="Rekapitulace" sheetId="11" r:id="rId1"/>
    <sheet name="SO 000" sheetId="2" r:id="rId2"/>
    <sheet name="SO 010" sheetId="3" r:id="rId3"/>
    <sheet name="SO 120" sheetId="4" r:id="rId4"/>
    <sheet name="SO 121" sheetId="5" r:id="rId5"/>
    <sheet name="SO 134" sheetId="6" r:id="rId6"/>
    <sheet name="SO 190" sheetId="7" r:id="rId7"/>
    <sheet name="SO 701" sheetId="8" r:id="rId8"/>
    <sheet name="SO 801" sheetId="9" r:id="rId9"/>
    <sheet name="SO 901" sheetId="10" r:id="rId10"/>
  </sheets>
  <calcPr/>
</workbook>
</file>

<file path=xl/calcChain.xml><?xml version="1.0" encoding="utf-8"?>
<calcChain xmlns="http://schemas.openxmlformats.org/spreadsheetml/2006/main">
  <c i="11" l="1"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C7"/>
  <c r="C6"/>
  <c i="10" r="I3"/>
  <c r="I8"/>
  <c r="O25"/>
  <c r="I25"/>
  <c r="O21"/>
  <c r="I21"/>
  <c r="O17"/>
  <c r="I17"/>
  <c r="O13"/>
  <c r="I13"/>
  <c r="O9"/>
  <c r="I9"/>
  <c i="9" r="I3"/>
  <c r="I8"/>
  <c r="O9"/>
  <c r="I9"/>
  <c i="8" r="I3"/>
  <c r="I8"/>
  <c r="O9"/>
  <c r="I9"/>
  <c i="7" r="I3"/>
  <c r="I8"/>
  <c r="O29"/>
  <c r="I29"/>
  <c r="O25"/>
  <c r="I25"/>
  <c r="O21"/>
  <c r="I21"/>
  <c r="O17"/>
  <c r="I17"/>
  <c r="O13"/>
  <c r="I13"/>
  <c r="O9"/>
  <c r="I9"/>
  <c i="6" r="I3"/>
  <c r="I80"/>
  <c r="O81"/>
  <c r="I81"/>
  <c r="I47"/>
  <c r="O76"/>
  <c r="I76"/>
  <c r="O72"/>
  <c r="I72"/>
  <c r="O68"/>
  <c r="I68"/>
  <c r="O64"/>
  <c r="I64"/>
  <c r="O60"/>
  <c r="I60"/>
  <c r="O56"/>
  <c r="I56"/>
  <c r="O52"/>
  <c r="I52"/>
  <c r="O48"/>
  <c r="I48"/>
  <c r="I38"/>
  <c r="O43"/>
  <c r="I43"/>
  <c r="O39"/>
  <c r="I39"/>
  <c r="I13"/>
  <c r="O34"/>
  <c r="I34"/>
  <c r="O30"/>
  <c r="I30"/>
  <c r="O26"/>
  <c r="I26"/>
  <c r="O22"/>
  <c r="I22"/>
  <c r="O18"/>
  <c r="I18"/>
  <c r="O14"/>
  <c r="I14"/>
  <c r="I8"/>
  <c r="O9"/>
  <c r="I9"/>
  <c i="5" r="I3"/>
  <c r="I93"/>
  <c r="O98"/>
  <c r="I98"/>
  <c r="O94"/>
  <c r="I94"/>
  <c r="I84"/>
  <c r="O89"/>
  <c r="I89"/>
  <c r="O85"/>
  <c r="I85"/>
  <c r="I35"/>
  <c r="O80"/>
  <c r="I80"/>
  <c r="O76"/>
  <c r="I76"/>
  <c r="O72"/>
  <c r="I72"/>
  <c r="O68"/>
  <c r="I68"/>
  <c r="O64"/>
  <c r="I64"/>
  <c r="O60"/>
  <c r="I60"/>
  <c r="O56"/>
  <c r="I56"/>
  <c r="O52"/>
  <c r="I52"/>
  <c r="O48"/>
  <c r="I48"/>
  <c r="O44"/>
  <c r="I44"/>
  <c r="O40"/>
  <c r="I40"/>
  <c r="O36"/>
  <c r="I36"/>
  <c r="I26"/>
  <c r="O31"/>
  <c r="I31"/>
  <c r="O27"/>
  <c r="I27"/>
  <c r="I13"/>
  <c r="O22"/>
  <c r="I22"/>
  <c r="O18"/>
  <c r="I18"/>
  <c r="O14"/>
  <c r="I14"/>
  <c r="I8"/>
  <c r="O9"/>
  <c r="I9"/>
  <c i="4" r="I3"/>
  <c r="I110"/>
  <c r="O131"/>
  <c r="I131"/>
  <c r="O127"/>
  <c r="I127"/>
  <c r="O123"/>
  <c r="I123"/>
  <c r="O119"/>
  <c r="I119"/>
  <c r="O115"/>
  <c r="I115"/>
  <c r="O111"/>
  <c r="I111"/>
  <c r="I89"/>
  <c r="O106"/>
  <c r="I106"/>
  <c r="O102"/>
  <c r="I102"/>
  <c r="O98"/>
  <c r="I98"/>
  <c r="O94"/>
  <c r="I94"/>
  <c r="O90"/>
  <c r="I90"/>
  <c r="I56"/>
  <c r="O85"/>
  <c r="I85"/>
  <c r="O81"/>
  <c r="I81"/>
  <c r="O77"/>
  <c r="I77"/>
  <c r="O73"/>
  <c r="I73"/>
  <c r="O69"/>
  <c r="I69"/>
  <c r="O65"/>
  <c r="I65"/>
  <c r="O61"/>
  <c r="I61"/>
  <c r="O57"/>
  <c r="I57"/>
  <c r="I51"/>
  <c r="O52"/>
  <c r="I52"/>
  <c r="I34"/>
  <c r="O47"/>
  <c r="I47"/>
  <c r="O43"/>
  <c r="I43"/>
  <c r="O39"/>
  <c r="I39"/>
  <c r="O35"/>
  <c r="I35"/>
  <c r="I13"/>
  <c r="O30"/>
  <c r="I30"/>
  <c r="O26"/>
  <c r="I26"/>
  <c r="O22"/>
  <c r="I22"/>
  <c r="O18"/>
  <c r="I18"/>
  <c r="O14"/>
  <c r="I14"/>
  <c r="I8"/>
  <c r="O9"/>
  <c r="I9"/>
  <c i="3" r="I3"/>
  <c r="I58"/>
  <c r="O87"/>
  <c r="I87"/>
  <c r="O83"/>
  <c r="I83"/>
  <c r="O79"/>
  <c r="I79"/>
  <c r="O75"/>
  <c r="I75"/>
  <c r="O71"/>
  <c r="I71"/>
  <c r="O67"/>
  <c r="I67"/>
  <c r="O63"/>
  <c r="I63"/>
  <c r="O59"/>
  <c r="I59"/>
  <c r="I17"/>
  <c r="O54"/>
  <c r="I54"/>
  <c r="O50"/>
  <c r="I50"/>
  <c r="O46"/>
  <c r="I46"/>
  <c r="O42"/>
  <c r="I42"/>
  <c r="O38"/>
  <c r="I38"/>
  <c r="O34"/>
  <c r="I34"/>
  <c r="O30"/>
  <c r="I30"/>
  <c r="O26"/>
  <c r="I26"/>
  <c r="O22"/>
  <c r="I22"/>
  <c r="O18"/>
  <c r="I18"/>
  <c r="I8"/>
  <c r="O13"/>
  <c r="I13"/>
  <c r="O9"/>
  <c r="I9"/>
  <c i="2" r="I3"/>
  <c r="I8"/>
  <c r="O29"/>
  <c r="I29"/>
  <c r="O25"/>
  <c r="I25"/>
  <c r="O21"/>
  <c r="I21"/>
  <c r="O17"/>
  <c r="I17"/>
  <c r="O13"/>
  <c r="I13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<sst xmlns="http://schemas.openxmlformats.org/spreadsheetml/2006/main">
  <si>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</si>
  <si>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</si>
  <si>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</si>
  <si>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22-053 - Rekonstrukce komunikace a parkovacích ploch v ulici Mládežnická a Tichá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</si>
  <si>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</si>
  <si>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</si>
  <si>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</si>
  <si>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</si>
  <si>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</si>
  <si>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</si>
  <si>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</si>
  <si>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</si>
  <si>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Všeobecné a přípravné položky</t>
  </si>
  <si>
    <t>SO 010</t>
  </si>
  <si>
    <t>Příprava území</t>
  </si>
  <si>
    <t>SO 120</t>
  </si>
  <si>
    <t>Místní komunikace</t>
  </si>
  <si>
    <t>SO 121</t>
  </si>
  <si>
    <t>Parkovací plochy</t>
  </si>
  <si>
    <t>SO 134</t>
  </si>
  <si>
    <t>Chodníky</t>
  </si>
  <si>
    <t>SO 190</t>
  </si>
  <si>
    <t>Trvalé dopravní značení</t>
  </si>
  <si>
    <t>SO 701</t>
  </si>
  <si>
    <t>Veřejné osvětlení</t>
  </si>
  <si>
    <t>SO 801</t>
  </si>
  <si>
    <t>Sadové úpravy</t>
  </si>
  <si>
    <t>SO 901</t>
  </si>
  <si>
    <t>Dopravně inženýrská opatření</t>
  </si>
  <si>
    <t>Soupis prací objektu</t>
  </si>
  <si>
    <t>S</t>
  </si>
  <si>
    <t>Stavba:</t>
  </si>
  <si>
    <t>22-053</t>
  </si>
  <si>
    <t>Rekonstrukce komunikace a parkovacích ploch v ulici Mládežnická a Tichá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</si>
  <si>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</si>
  <si>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</si>
  <si>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</si>
  <si>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</si>
  <si>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</si>
  <si>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</si>
  <si>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</si>
  <si>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</si>
  <si>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</si>
  <si>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</si>
  <si>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</si>
  <si>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</si>
  <si>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</si>
  <si>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</si>
  <si>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</si>
  <si>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</si>
  <si>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</si>
  <si>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02730</t>
  </si>
  <si>
    <t>POMOC PRÁCE ZŘÍZ NEBO ZAJIŠŤ OCHRANU INŽENÝRSKÝCH SÍTÍ</t>
  </si>
  <si>
    <t>KPL</t>
  </si>
  <si>
    <t>PP</t>
  </si>
  <si>
    <t xml:space="preserve">Zajištění inženýrských sítí během realizace stavby dle požadavku správců. Nutné vytyčení všech podzemních sítí s protokolárním zápisem příslušných správců. Určení přesné polohy podzemního vedení kopanými sondami.  Zajištění stavby proti škodě na okolních pozemcích a objektech._x000d_
Sdělovací optické kabely CETIN a.s. ,Podzemní vedení NN, stanice ČEZ Distribuce ,Parovod / kondenzát ČEZ Teplárenská ,Horkovod / teplovod ČEZ Teplárenská, Podzemní komunikační vedení TELCO PRO SERVICES, a.s. ,Optické vedení HD internet s.r.o. ,Optické vedení NEJ.cz s.r.o. ,Dešťová kanalizace Technické služby Trutnov s.r.o. Jednotná kanalizace Vodovody a kanalizace Trutnov, a.s. Vodovod Vodovody a kanalizace Trutnov, a.s. Plynovod NTL,STL RWE Gasnet, s.r.o. Veřejné osvětlení město Trutnov - koordinace VO a CETIN</t>
  </si>
  <si>
    <t>VV</t>
  </si>
  <si>
    <t>celkem 1 = 1,000 [A]</t>
  </si>
  <si>
    <t>TS</t>
  </si>
  <si>
    <t>zahrnuje veškeré náklady spojené s objednatelem požadovanými zařízeními</t>
  </si>
  <si>
    <t>02911</t>
  </si>
  <si>
    <t>OSTATNÍ POŽADAVKY - GEODETICKÉ ZAMĚŘENÍ</t>
  </si>
  <si>
    <t>vytyčovací práce + cena za vytyčení prostorové polohy stavby před jejím zahájením odborně způsobilými osobami. 
Kompletní geodetické práce na vytyčení vytyčovaných bodů definovaného objektu v rozsahu PD a TKP.
Cena za zaměření skutečného provedení stavby výškopisné i polohopisné, celkem včetně ochrany vytyčovaných bodů</t>
  </si>
  <si>
    <t>1 = 1,000 [A]</t>
  </si>
  <si>
    <t>zahrnuje veškeré náklady spojené s objednatelem požadovanými pracemi</t>
  </si>
  <si>
    <t>02943</t>
  </si>
  <si>
    <t>OSTATNÍ POŽADAVKY - VYPRACOVÁNÍ RDS</t>
  </si>
  <si>
    <t>SOUBOR</t>
  </si>
  <si>
    <t>Realizační dokumentace objektů stavby</t>
  </si>
  <si>
    <t>RDS 1 = 1,000 [A]</t>
  </si>
  <si>
    <t>02944</t>
  </si>
  <si>
    <t>OSTAT POŽADAVKY - DOKUMENTACE SKUTEČ PROVEDENÍ V DIGIT FORMĚ</t>
  </si>
  <si>
    <t xml:space="preserve">dokumentace skutečného provedení v podrobnostech dle vyhlášky o dokumentaci staveb,  v počtech dle SOD  včetně dokumentace v elektronické podobě</t>
  </si>
  <si>
    <t>02945</t>
  </si>
  <si>
    <t>a</t>
  </si>
  <si>
    <t>OSTAT POŽADAVKY - GEOMETRICKÝ PLÁN</t>
  </si>
  <si>
    <t>Geometrický oddělovací plán pro majetkové vypořádání vlastnických vztahů a případných věcných břemen</t>
  </si>
  <si>
    <t>4 pozemky mimo vlstnictví stavebníka 1 = 1,000 [A]</t>
  </si>
  <si>
    <t xml:space="preserve"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</t>
  </si>
  <si>
    <t>02946</t>
  </si>
  <si>
    <t>OSTAT POŽADAVKY - FOTODOKUMENTACE</t>
  </si>
  <si>
    <t>fotodokumentace průběhu stavby v rozsahu a podrobnosti dle SOD</t>
  </si>
  <si>
    <t>položka zahrnuje:
- fotodokumentaci zadavatelem požadovaného děje a konstrukcí v požadovaných časových intervalech
- zadavatelem specifikované výstupy (fotografie v papírovém a digitálním formátu) v požadovaném počtu - předpoklad 2 ks</t>
  </si>
  <si>
    <t>015130</t>
  </si>
  <si>
    <t/>
  </si>
  <si>
    <t xml:space="preserve">POPLATKY ZA LIKVIDACI ODPADŮ NEKONTAMINOVANÝCH - 17 03 02  VYBOURANÝ ASFALTOVÝ BETON BEZ DEHTU</t>
  </si>
  <si>
    <t>T</t>
  </si>
  <si>
    <t>pol. 11313 181.850*2,4 = 436,440 [A]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</si>
  <si>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</si>
  <si>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015140</t>
  </si>
  <si>
    <t xml:space="preserve">POPLATKY ZA LIKVIDACI ODPADŮ NEKONTAMINOVANÝCH - 17 01 01  BETON Z DEMOLIC OBJEKTŮ, ZÁKLADŮ TV</t>
  </si>
  <si>
    <t>pol. 11314 38.150*2,3 = 87,745 [A]_x000d_
pol. 11334 111.181*2,3 = 255,716 [B]_x000d_
pol. 11348 13.560*2,3 = 31,188 [C]_x000d_
pol. 11352 731.000*0,15*0,3*2,3 = 75,659 [D]_x000d_
pol. 915402 177.875*0,15*2,3 = 61,367 [E]_x000d_
pol. 96615 5.000*2,3 = 11,500 [F]_x000d_
pol. 96616 50.720*2,5 = 126,800 [G]_x000d_
Mezisoučet = 649,975 [H]</t>
  </si>
  <si>
    <t>1</t>
  </si>
  <si>
    <t>Zemní práce</t>
  </si>
  <si>
    <t>11313</t>
  </si>
  <si>
    <t>ODSTRANĚNÍ KRYTU ZPEVNĚNÝCH PLOCH S ASFALTOVÝM POJIVEM</t>
  </si>
  <si>
    <t>M3</t>
  </si>
  <si>
    <t>odstranění asfaltového krytu chodníkových ploch
asfaltové kry na trvalou skládku</t>
  </si>
  <si>
    <t>plochy 186,0+351,0+10,5+44,5+17,0+85,0+102,5+408,5+613,5 = 1818,500 [A]_x000d_
průměrná tloušťka 0,10 = 0,100 [B]_x000d_
celkem a*b = 181,850 [C]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</si>
  <si>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</si>
  <si>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11314</t>
  </si>
  <si>
    <t>ODSTRANĚNÍ KRYTU ZPEVNĚNÝCH PLOCH S CEMENTOVÝM POJIVEM</t>
  </si>
  <si>
    <t>stávající betonový kryt chodníků_x000d_
na trvalou skládku</t>
  </si>
  <si>
    <t>plochy dle situace 44,0+4,0+47,0+31,5+32,5+56,5+24,5+2,0+4,0+2,5+4,0+36,5+92,5 = 381,500 [A]_x000d_
průměrná tloušťka 0,10 = 0,100 [B]_x000d_
celkem a*b = 38,150 [C]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</si>
  <si>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</si>
  <si>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11332</t>
  </si>
  <si>
    <t>ODSTRANĚNÍ PODKLADŮ ZPEVNĚNÝCH PLOCH Z KAMENIVA NESTMELENÉHO</t>
  </si>
  <si>
    <t>v ploše chodníků (381,5+1818,5)*0,90*0,10 = 198,000 [A]_x000d_
v ploše komunikací (4954,5)*0,95*0,360 = 1694,439 [B]_x000d_
pod přídlažbou 771,5*0,25*0,35 = 67,506 [C]_x000d_
pod obrubou 685,5*0,30*0,15 = 30,848 [D]_x000d_
Mezisoučet = 1990,793 [E]</t>
  </si>
  <si>
    <t>11334</t>
  </si>
  <si>
    <t>ODSTRANĚNÍ PODKLADU ZPEVNĚNÝCH PLOCH S CEMENT POJIVEM</t>
  </si>
  <si>
    <t>podkladní vrstvy z KSC v místě lokálních oprav po IS v plochách komunikací
na trvalou skládku</t>
  </si>
  <si>
    <t>10% z ploch chodníků (381,5+1818,5)*0,1*0,1 = 22,000 [A]_x000d_
5% z frézovaných ploch komunikací 4954,5*0,05*0,360 = 89,181 [B]_x000d_
Mezisoučet = 111,181 [C]</t>
  </si>
  <si>
    <t>11348</t>
  </si>
  <si>
    <t>ODSTRANĚNÍ KRYTU ZPEVNĚNÝCH PLOCH Z DLAŽDIC VČETNĚ PODKLADU</t>
  </si>
  <si>
    <t>stávající dlažba včetně lože_x000d_
na trvalou skládku</t>
  </si>
  <si>
    <t>dle situace 91,0+12,5+8,0+1,5 = 113,000 [A]_x000d_
průměrná tloušťka včetně lože 0,120 = 0,120 [B]_x000d_
celkem a*b = 13,560 [C]</t>
  </si>
  <si>
    <t>11352</t>
  </si>
  <si>
    <t>ODSTRANĚNÍ CHODNÍKOVÝCH A SILNIČNÍCH OBRUBNÍKŮ BETONOVÝCH</t>
  </si>
  <si>
    <t>M</t>
  </si>
  <si>
    <t>stávající betonové obruby do silnice včetně lože 
na trvalou skládku</t>
  </si>
  <si>
    <t>silniční 661,5 = 661,500 [A]_x000d_
chodníkové 69,5 = 69,500 [B]_x000d_
Mezisoučet = 731,000 [C]</t>
  </si>
  <si>
    <t>113726</t>
  </si>
  <si>
    <t>FRÉZOVÁNÍ ZPEVNĚNÝCH PLOCH ASFALTOVÝCH, ODVOZ DO 12KM</t>
  </si>
  <si>
    <t>frízování původních asfaltových vrstev vozovky
včetně odvozu a složení frézinku dle požadavku objednatele - předpoklad do 12 km</t>
  </si>
  <si>
    <t>v ploše komunikací a parkovišť (1341,5+2498,5+1106,0+8,5)*0,150 = 743,175 [A]_x000d_
v ploše stupňovitého napojení 92.500*0,110 = 10,175 [B]_x000d_
Mezisoučet = 753,350 [C]</t>
  </si>
  <si>
    <t>121104</t>
  </si>
  <si>
    <t>SEJMUTÍ ORNICE NEBO LESNÍ PŮDY S ODVOZEM DO 5KM</t>
  </si>
  <si>
    <t>sejmutí ornice v plochách stavby
uložení na dočasnou skládku pro zpětné využití</t>
  </si>
  <si>
    <t>dle situace 17,5+17,0+8,5+16,5+27,0+31,5+40,0+34,5+59,0+28,5+23,5+24,0+24,0+65,5+692,0+69,5+19,0+55,5+81,0+342,5+93,5+214,0+599,5+44,0+20,5+48,5+44,0+120,5+83,0+120,5+35,0+222,5+38,0 = 3360,000 [A]_x000d_
průměrná tloušťka 0,20 = 0,200 [B]_x000d_
celkem a*b = 672,000 [C]</t>
  </si>
  <si>
    <t xml:space="preserve">Položka zahrnuje:
- sejmutí ornice bez ohledu na tloušťku vrstvy
-  její vodorovnou dopravu
Položka nezahrnuje:
- uložení na trvalou skládku</t>
  </si>
  <si>
    <t>17120</t>
  </si>
  <si>
    <t>ULOŽENÍ SYPANINY DO NÁSYPŮ A NA SKLÁDKY BEZ ZHUTNĚNÍ</t>
  </si>
  <si>
    <t>pol. 121104 672.000 = 672,000 [A]_x000d_
Mezisoučet = 672,000 [B]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</si>
  <si>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</si>
  <si>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18481</t>
  </si>
  <si>
    <t>OCHRANA STROMŮ BEDNĚNÍM</t>
  </si>
  <si>
    <t>M2</t>
  </si>
  <si>
    <t>ochrana stromu ve stavbě dle PD - bednění, ruční výkop a pod.</t>
  </si>
  <si>
    <t>dřevin k ochraně v oblasti stavby 16 = 16,000 [B]_x000d_
ochrana bedněním 2,0*0,3*8 = 4,800 [A]_x000d_
celkem a*b = 76,800 [C]</t>
  </si>
  <si>
    <t>položka zahrnuje veškerý materiál, výrobky a polotovary, včetně mimostaveništní a vnitrostaveništní dopravy (rovněž přesuny), včetně naložení a složení, případně s uložením</t>
  </si>
  <si>
    <t>9</t>
  </si>
  <si>
    <t>Ostatní konstrukce a práce</t>
  </si>
  <si>
    <t>914123</t>
  </si>
  <si>
    <t>DOPRAVNÍ ZNAČKY ZÁKLADNÍ VELIKOSTI OCELOVÉ FÓLIE TŘ 1 - DEMONTÁŽ</t>
  </si>
  <si>
    <t>KUS</t>
  </si>
  <si>
    <t>demontáž, odvoz a složení v areálu TS Trutnov</t>
  </si>
  <si>
    <t>dle situace 21 = 21,000 [A]</t>
  </si>
  <si>
    <t>Položka zahrnuje odstranění, demontáž a odklizení materiálu s odvozem na předepsané místo</t>
  </si>
  <si>
    <t>914913</t>
  </si>
  <si>
    <t>SLOUPKY A STOJKY DZ Z OCEL TRUBEK ZABETON DEMONTÁŽ</t>
  </si>
  <si>
    <t>dle situace 14 = 14,000 [A]</t>
  </si>
  <si>
    <t>915402</t>
  </si>
  <si>
    <t>VODOR DOPRAV ZNAČ BETON PREFABRIK - ODSTRANĚNÍ</t>
  </si>
  <si>
    <t>na trvalou skládku včetně lože</t>
  </si>
  <si>
    <t>dle situace 11,5+291,0+41,5+26,5+29,0+113,0+43,0+29,5+57,5+7,0+59,5+2,5 = 711,500 [A]_x000d_
šířka 0,250 = 0,250 [B]_x000d_
celkem a*b = 177,875 [C]</t>
  </si>
  <si>
    <t>Položka zahrnuje:
- odstranění a odklizení vybouraného materiálu s odvozem na skládku
Položka nezahrnuje:
- x</t>
  </si>
  <si>
    <t>919111</t>
  </si>
  <si>
    <t>ŘEZÁNÍ ASFALTOVÉHO KRYTU VOZOVEK TL DO 50MM</t>
  </si>
  <si>
    <t>řez asfaltové plochy chodníků_x000d_
včetně likvidace materiálu</t>
  </si>
  <si>
    <t>dle situace - chodníky 1,9+3,40+2,0+2,90+2,90+1,80 = 14,900 [A]</t>
  </si>
  <si>
    <t>Položka zahrnuje:
- řezání vozovkové vrstvy v předepsané tloušťce
- spotřeba vody
Položka nezahrnuje:
- x</t>
  </si>
  <si>
    <t>919113</t>
  </si>
  <si>
    <t>ŘEZÁNÍ ASFALTOVÉHO KRYTU VOZOVEK TL DO 150MM</t>
  </si>
  <si>
    <t>řez asfaltové plochy komunikací_x000d_
včetně likvidace materiálu</t>
  </si>
  <si>
    <t>dle situace 26,0+19,0+14,5+33,5 = 93,000 [A]</t>
  </si>
  <si>
    <t>96615</t>
  </si>
  <si>
    <t>BOURÁNÍ KONSTRUKCÍ Z PROSTÉHO BETONU</t>
  </si>
  <si>
    <t>bourání ve výkopem - podezdívky, šachty, apod.
na trvalou skládku</t>
  </si>
  <si>
    <t>předpoklad 5,0 = 5,000 [A]_x000d_
Mezisoučet = 5,000 [B]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</si>
  <si>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</si>
  <si>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96616</t>
  </si>
  <si>
    <t>BOURÁNÍ KONSTRUKCÍ ZE ŽELEZOBETONU</t>
  </si>
  <si>
    <t>ŽB květináče a sokly - včetně podzemní části_x000d_
na trvalou skládku</t>
  </si>
  <si>
    <t>květináč velký (17,5*4,6-15,6*3,95)*0,7 = 13,216 [A]_x000d_
malé květináče 3*(7,3*4,5-6,05*3,95)*0,7 = 18,800 [B]_x000d_
květináč u vlajek (12,6*3,0-11,95*2,4)*0,7 = 6,384 [C]_x000d_
lichoběžníkový květináč (76,5-58,9)*0,7 = 12,320 [D]_x000d_
Mezisoučet = 50,720 [E]</t>
  </si>
  <si>
    <t>96687</t>
  </si>
  <si>
    <t>VYBOURÁNÍ ULIČNÍCH VPUSTÍ KOMPLETNÍCH</t>
  </si>
  <si>
    <t>vybourání původních vpustí kvůli posunu obrub apod.
materiál na trvalou skládku včetně uložení na skládce a poplatku za skládku</t>
  </si>
  <si>
    <t>dle stávajícího stavu 6+5+1+2+2 = 16,000 [A]_x000d_
Mezisoučet = 16,000 [C]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</si>
  <si>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</si>
  <si>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015111</t>
  </si>
  <si>
    <t xml:space="preserve">POPLATKY ZA LIKVIDACI ODPADŮ NEKONTAMINOVANÝCH - 17 05 04  VYTĚŽENÉ ZEMINY A HORNINY -  I. TŘÍDA TĚŽITELNOSTI</t>
  </si>
  <si>
    <t>pol. 12373 116.280*2,0 = 232,560 [A]</t>
  </si>
  <si>
    <t>113764</t>
  </si>
  <si>
    <t>FRÉZOVÁNÍ DRÁŽKY PRŮŘEZU DO 400MM2 V ASFALTOVÉ VOZOVCE</t>
  </si>
  <si>
    <t>komůrka dle VL 211.07 pro zálivku za horka</t>
  </si>
  <si>
    <t>napojení na stávající stav 110.500 = 110,500 [A]</t>
  </si>
  <si>
    <t>Položka zahrnuje veškerou manipulaci s vybouranou sutí a s vybouranými hmotami vč. uložení na skládku.</t>
  </si>
  <si>
    <t>113766</t>
  </si>
  <si>
    <t>FRÉZOVÁNÍ DRÁŽKY PRŮŘEZU DO 800MM2 V ASFALTOVÉ VOZOVCE</t>
  </si>
  <si>
    <t>dle po. 931326 652.000 = 652,000 [A]</t>
  </si>
  <si>
    <t>12373</t>
  </si>
  <si>
    <t>ODKOP PRO SPOD STAVBU SILNIC A ŽELEZNIC TŘ. I</t>
  </si>
  <si>
    <t>odkop pod úrovní zemní pláně pro sanaci AZ_x000d_
na trvalou skládku</t>
  </si>
  <si>
    <t>v místě sanací AZ 116,280 = 116,280 [A]_x000d_
Mezisoučet = 116,280 [B]</t>
  </si>
  <si>
    <t xml:space="preserve"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</si>
  <si>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pol. 12373 116.280 = 116,280 [A]</t>
  </si>
  <si>
    <t>18110</t>
  </si>
  <si>
    <t>ÚPRAVA PLÁNĚ SE ZHUTNĚNÍM V HORNINĚ TŘ. I</t>
  </si>
  <si>
    <t>v ploše pláně 1937,925 = 1937,925 [A]</t>
  </si>
  <si>
    <t>Položka zahrnuje:
- úpravu pláně včetně vyrovnání výškových rozdílů. Míru zhutnění určuje projekt.
Položka nezahrnuje:
- x</t>
  </si>
  <si>
    <t>2</t>
  </si>
  <si>
    <t>Základy</t>
  </si>
  <si>
    <t>21197</t>
  </si>
  <si>
    <t>OPLÁŠTĚNÍ ODVODŇOVACÍCH ŽEBER Z GEOTEXTILIE</t>
  </si>
  <si>
    <t>separační a filtrační geotextílie, CBR &gt; 3kN, dle TP 97</t>
  </si>
  <si>
    <t>délka drenáží 330.000 = 330,000 [A]_x000d_
obvod opláštění v řezu 0,5+0,4+0,4+0,5+0,4 = 2,200 [B]_x000d_
celkem a*b = 726,000 [C]</t>
  </si>
  <si>
    <t>Položka zahrnuje:
- dodávku a uložení předepsané fólie včetně potřebných přesahů
- mimostaveništní a vnitrostaveništní dopravu 
Položka nezahrnuje:
- x
Způsob měření:
- přesahy se nezapočítávají do výměry</t>
  </si>
  <si>
    <t>212645</t>
  </si>
  <si>
    <t>TRATIVODY KOMPL Z TRUB Z PLAST HM DN DO 200MM, RÝHA TŘ I</t>
  </si>
  <si>
    <t>kompletní trativod - DN200, rýha 0,5 x 0,4, těsnění dna betonem C8/10, zásyp 8/32 _x000d_
včetně napojení na odvodnění komunikace</t>
  </si>
  <si>
    <t>dle situace 210+120 = 330,000 [A]_x000d_
Mezisoučet = 330,000 [B]</t>
  </si>
  <si>
    <t>Položka zahrnuje:
 - platí pro kompletní konstrukce trativodů:
- výkop rýhy předepsaného tvaru v dané třídě těžitelnosti, výplň, zásyp trativodu včetně dopravy, uložení přebytečného materiálu, dodávky předepsaného materiálu pro výplň a zásyp
- zřízení spojovací vrstvy
- zřízení podkladu a lože trativodu z předepsaného materiálu
- dodávka a uložení trativodu předepsaného materiálu a profilu
- obsyp trativodu předepsaným materiálem
- ukončení trativodu zaústěním do potrubí nebo vodoteče, případně vybudování ukončujícího objektu (kapličky) dle VL
- veškerý materiál, výrobky a polotovary, včetně mimostaveništní a vnitrostaveništní dopravy
Položka nezahrnuje:
- opláštění z geotextilie, fólie</t>
  </si>
  <si>
    <t>21361</t>
  </si>
  <si>
    <t>DRENÁŽNÍ VRSTVY Z GEOTEXTILIE</t>
  </si>
  <si>
    <t xml:space="preserve">netkaná geotextílie CBR&gt;3 kN dle TP 97  _x000d_
separační a filtrační funkce</t>
  </si>
  <si>
    <t>na ploše pláně ŠD 1937,925 = 1937,925 [A]</t>
  </si>
  <si>
    <t>Položka zahrnuje:
- dodávku předepsané geotextilie (včetně nutných přesahů) pro drenážní vrstvu, včetně mimostaveništní a vnitrostaveništní dopravy
- provedení drenážní vrstvy předepsaných rozměrů a předepsaného tvaru
Položka nezahrnuje:
- x</t>
  </si>
  <si>
    <t>21452</t>
  </si>
  <si>
    <t>SANAČNÍ VRSTVY Z KAMENIVA DRCENÉHO</t>
  </si>
  <si>
    <t>lokální sanace aktivní zóny_x000d_
směs štěrkodrti a původních vyzískaných materiálů (původní ASF a původní ŠD) _x000d_
předpoklad bilance 60 % původní materiál + 40 % doplnění HDK</t>
  </si>
  <si>
    <t>předpoklad do 20 % pláně 1938*0,2 = 387,600 [A]_x000d_
tloušťka sanace 0,30 = 0,300 [B]_x000d_
celkem a*b = 116,280 [C]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</si>
  <si>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</si>
  <si>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4</t>
  </si>
  <si>
    <t>Vodorovné konstrukce</t>
  </si>
  <si>
    <t>457315</t>
  </si>
  <si>
    <t>VYROVNÁVACÍ A SPÁDOVÝ PROSTÝ BETON C30/37</t>
  </si>
  <si>
    <t>vyrovnávací a spádový beton nájezdových ramp a příčných prahů C30/37</t>
  </si>
  <si>
    <t>ve skladbě E 102.000*0,240 = 24,480 [A]_x000d_
ve skladbě F 97.000*0,20 = 19,400 [B]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</si>
  <si>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</si>
  <si>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5</t>
  </si>
  <si>
    <t>Komunikace</t>
  </si>
  <si>
    <t>56333</t>
  </si>
  <si>
    <t>VOZOVKOVÉ VRSTVY ZE ŠTĚRKODRTI TL. DO 150MM</t>
  </si>
  <si>
    <t>ŠDA 0/32 - podkladní vrstva komunikace</t>
  </si>
  <si>
    <t>skladba A 1257.500 = 1257,500 [A]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</si>
  <si>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</si>
  <si>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b</t>
  </si>
  <si>
    <t>ochranná vrstva na pláni - ŠDA 0/63_x000d_
včetně rozšíření proti teoretické ploše krytu</t>
  </si>
  <si>
    <t>skladba A 1257.500*1,35 = 1697,625 [A]_x000d_
skladba E 102.000*1,35 = 137,700 [B]_x000d_
skladba F 97.000*1,35 = 130,950 [C]_x000d_
Mezisoučet = 1966,275 [D]</t>
  </si>
  <si>
    <t>572123</t>
  </si>
  <si>
    <t>INFILTRAČNÍ POSTŘIK Z EMULZE DO 1,0KG/M2</t>
  </si>
  <si>
    <t>0,6 kg/m2</t>
  </si>
  <si>
    <t>pod ACP 1257.500+75.000 = 1332,500 [A]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</si>
  <si>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</si>
  <si>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572214</t>
  </si>
  <si>
    <t>SPOJOVACÍ POSTŘIK Z MODIFIK EMULZE DO 0,5KG/M2</t>
  </si>
  <si>
    <t>0,3 kg/m2</t>
  </si>
  <si>
    <t>pod ACO 1257.500+75.000 = 1332,500 [A]</t>
  </si>
  <si>
    <t>574B34</t>
  </si>
  <si>
    <t>ASFALTOVÝ BETON PRO OBRUSNÉ VRSTVY MODIFIK ACO 11+ TL. 40MM</t>
  </si>
  <si>
    <t>ACO 11+ PMB</t>
  </si>
  <si>
    <t>skladba A 1257.500 = 1257,500 [A]_x000d_
stupňovité napojení 75.000 = 75,000 [B]_x000d_
Mezisoučet = 1332,500 [C]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</si>
  <si>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</si>
  <si>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574E66</t>
  </si>
  <si>
    <t>ASFALTOVÝ BETON PRO PODKLADNÍ VRSTVY ACP 16+, 16S TL. 70MM</t>
  </si>
  <si>
    <t xml:space="preserve">ACP 16+  50/70</t>
  </si>
  <si>
    <t>58212</t>
  </si>
  <si>
    <t>DLÁŽDĚNÉ KRYTY Z VELKÝCH KOSTEK DO LOŽE Z MC</t>
  </si>
  <si>
    <t>žulová dlažba nájezdových ramp zvýšených prahů_x000d_
do betonu včetně vyspárování MC XF4</t>
  </si>
  <si>
    <t>skladba F 97.000 = 97,000 [A]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</si>
  <si>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</si>
  <si>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582622</t>
  </si>
  <si>
    <t>KRYTY Z BETON DLAŽDIC SE ZÁMKEM ŠEDÝCH TL 80MM DO LOŽE Z MC</t>
  </si>
  <si>
    <t>plocha zvýšených prahů - betonová dlažba do betonu (cementové malty) včetně lože</t>
  </si>
  <si>
    <t>skladba E 102.000 = 102,000 [A]</t>
  </si>
  <si>
    <t>8</t>
  </si>
  <si>
    <t>Potrubí</t>
  </si>
  <si>
    <t>89712</t>
  </si>
  <si>
    <t>VPUSŤ KANALIZAČNÍ ULIČNÍ KOMPLETNÍ Z BETONOVÝCH DÍLCŮ</t>
  </si>
  <si>
    <t>nové vpusti s kalovým prostorem a košem</t>
  </si>
  <si>
    <t>nové vpusti Mládežnická 5 = 5,000 [A]_x000d_
nové vpusti Tichá 5 = 5,000 [B]_x000d_
Mezisoučet = 10,000 [C]</t>
  </si>
  <si>
    <t>Položka zahrnuje:
- dodávku a osazení předepsaných dílů včetně mříže
- výplň, těsnění a tmelení spar a spojů,
- opatření povrchů betonu izolací proti zemní vlhkosti v částech, kde přijdou do styku se zeminou nebo kamenivem,
- předepsané podkladní konstrukce
Položka nezahrnuje:
- x</t>
  </si>
  <si>
    <t>89921</t>
  </si>
  <si>
    <t>VÝŠKOVÁ ÚPRAVA POKLOPŮ</t>
  </si>
  <si>
    <t>výšková úprava poklopů na novou úroveň nivelety _x000d_
včetně nutného materiálu a prací pro snížení nebo zvýšení do 100mm</t>
  </si>
  <si>
    <t>dle situace 9 = 9,000 [A]</t>
  </si>
  <si>
    <t>Položka zahrnuje:
- všechny nutné práce a materiály pro zvýšení nebo snížení zařízení (včetně nutné úpravy stávajícího povrchu vozovky nebo chodníku)
Položka nezahrnuje:
- x</t>
  </si>
  <si>
    <t>89922</t>
  </si>
  <si>
    <t>VÝŠKOVÁ ÚPRAVA MŘÍŽÍ</t>
  </si>
  <si>
    <t>výšková úprava - stávající UV na hranici stavby</t>
  </si>
  <si>
    <t>dle situace 1 = 1,000 [A]</t>
  </si>
  <si>
    <t>89923</t>
  </si>
  <si>
    <t>VÝŠKOVÁ ÚPRAVA KRYCÍCH HRNCŮ</t>
  </si>
  <si>
    <t>výšková úprava krycích hrnců a hydrantů na novou úroveň nivelety _x000d_
včetně nutného materiálu a prací pro snížení nebo zvýšení do 100mm</t>
  </si>
  <si>
    <t>dle situace 18 = 18,000 [A]</t>
  </si>
  <si>
    <t>899901</t>
  </si>
  <si>
    <t>PŘEPOJENÍ PŘÍPOJEK</t>
  </si>
  <si>
    <t>přepojení přípojek původních vpustí na posunuté vpusti v nové poloze - změna polohy do 5,0 m
včetně nutného bourání, zemních prací, potrubí, zásypů, dopojení systémém dodatečného napojení, obetonování</t>
  </si>
  <si>
    <t>posun vpustí do nové polohy 5+5 = 10,000 [A]</t>
  </si>
  <si>
    <t>Položka zahrnuje:
- řez na potrubí
- dodání a osazení příslušných tvarovek a armatur
Položka nezahrnuje:
- x</t>
  </si>
  <si>
    <t>915401</t>
  </si>
  <si>
    <t>VODOROVNÉ DOPRAVNÍ ZNAČENÍ BETON PREFABRIK - DODÁVKA A POKLÁDKA</t>
  </si>
  <si>
    <t>betonová přídlažba - barva bílá včetně betonového lože</t>
  </si>
  <si>
    <t>dle situace podél obruby 14,5+13,0+19,5+60,0+60,0+60,5+27,5+28,0+38,5+31,0+102,5+102,5+25,0+20,0+8,5 = 611,000 [A]_x000d_
šířka 0,25 = 0,250 [B]_x000d_
celkem a*b = 152,750 [C]</t>
  </si>
  <si>
    <t>Položka zahrnuje:
- dodávku betonových prefabrikátů
- jejich osazení do předepsaného lože
Položka nezahrnuje:
- x</t>
  </si>
  <si>
    <t>917224</t>
  </si>
  <si>
    <t>SILNIČNÍ A CHODNÍKOVÉ OBRUBY Z BETONOVÝCH OBRUBNÍKŮ ŠÍŘ 150MM</t>
  </si>
  <si>
    <t>betonové silniční obruby do betonového lože s boční opěrou - standardní</t>
  </si>
  <si>
    <t>dle situace 342,0 = 342,000 [A]</t>
  </si>
  <si>
    <t>Položka zahrnuje:
- dodání a pokládku betonových obrubníků o rozměrech předepsaných zadávací dokumentací
- betonové lože i boční betonovou opěrku
Položka nezahrnuje:
- x</t>
  </si>
  <si>
    <t>betonové silniční obruby do betonového lože s boční opěrou - přejízdné, přechodové</t>
  </si>
  <si>
    <t>dle situace - snížené 429,0 = 429,000 [A]_x000d_
přechodové 40 = 40,000 [B]_x000d_
Mezisoučet = 469,000 [C]</t>
  </si>
  <si>
    <t>91771</t>
  </si>
  <si>
    <t>OBRUBA Z DLAŽEBNÍCH KOSTEK VELKÝCH</t>
  </si>
  <si>
    <t>zajištění prahů - příčně obruba z žulových kostek do betonu</t>
  </si>
  <si>
    <t>dle situace 6,250+6,000+6,000+6,000+5,500+5,500+3,750+3,750+3,750+3,750 = 50,250 [A]</t>
  </si>
  <si>
    <t>Položka zahrnuje:
- dodání a pokládku jedné řady dlažebních kostek o rozměrech předepsaných zadávací dokumentací
- betonové lože i boční betonovou opěrku
Položka nezahrnuje:
- x</t>
  </si>
  <si>
    <t>931324</t>
  </si>
  <si>
    <t>TĚSNĚNÍ DILATAČ SPAR ASF ZÁLIVKOU MODIFIK PRŮŘ DO 400MM2</t>
  </si>
  <si>
    <t>zálivka spar ve vozovce v detailech</t>
  </si>
  <si>
    <t>napojení na stávající stav 26,0+19,0+17,0+33,5+15,0 = 110,500 [A]</t>
  </si>
  <si>
    <t>položka zahrnuje dodávku a osazení předepsaného materiálu, očištění ploch spáry před úpravou, očištění okolí spáry po úpravě
nezahrnuje těsnící profil</t>
  </si>
  <si>
    <t>931326</t>
  </si>
  <si>
    <t>TĚSNĚNÍ DILATAČ SPAR ASF ZÁLIVKOU MODIFIK PRŮŘ DO 800MM2</t>
  </si>
  <si>
    <t>zálivka spar ve vozovce podél konstrukcí
zálivka za horka dle ČSN 14188 - typ N2</t>
  </si>
  <si>
    <t>podél přídlažby 611,0 = 611,000 [A]_x000d_
u příčných prahů 4*3,750+4*6,5 = 41,000 [B]_x000d_
Mezisoučet = 652,000 [D]</t>
  </si>
  <si>
    <t>pol. 12373 640.212*2,0 = 1280,424 [A]</t>
  </si>
  <si>
    <t>odkop od úrovně bourání plocha a sejmutí ornice, odkop pro lokální sanace AZ
na trvalou skládku</t>
  </si>
  <si>
    <t>v ploše nové skladby B (352,5+25,0)*1,2*0,21 = 95,130 [A]_x000d_
v ploše nové skladby D (64+58+215)*1,2*0,21 = 84,924 [B]_x000d_
v ploše nové skladby D.1 (17)*1,2*0,21 = 4,284 [C]_x000d_
v ploše nové skladby G (102+15+63+223,5+171)*1,2*0,21 = 144,774 [D]_x000d_
v ploše sanací AZ 311,1 = 311,100 [E]_x000d_
Mezisoučet = 640,212 [F]</t>
  </si>
  <si>
    <t>pol. 12373 640.212 = 640,212 [A]</t>
  </si>
  <si>
    <t>pláň skladby B+B.1 (1089.000+432.500)*1,2 = 1825,800 [A]_x000d_
pláň skladby D+D1 (674.500+91.000)*1,2 = 918,600 [B]_x000d_
pláň skladby G 920.500*1,2 = 1104,600 [C]_x000d_
Mezisoučet = 3849,000 [D]</t>
  </si>
  <si>
    <t xml:space="preserve">netkaná geotextílie CBR&gt;3 kN dle TP 97  
separační a filtrační funkce</t>
  </si>
  <si>
    <t>lokální sanace aktivní zóny
směs štěrkodrti a původních vyzískaných materiálů (původní ASF a původní ŠD) 
předpoklad bilance 60 % původní materiál + 40 % doplnění HDK</t>
  </si>
  <si>
    <t>předpoklad v místě mimo původní zpevněné plochy 352,5+223,5+171,0+123,5+102,0+64,5 = 1037,000 [A]_x000d_
tloušťka sanace 0,30 = 0,300 [B]_x000d_
celkem a*b = 311,100 [C]</t>
  </si>
  <si>
    <t>56330</t>
  </si>
  <si>
    <t>VOZOVKOVÉ VRSTVY ZE ŠTĚRKODRTI</t>
  </si>
  <si>
    <t>drnážní vrstvy do skladby G - 5/63</t>
  </si>
  <si>
    <t>skladba G - podkladní 920.500*0,190 = 174,895 [A]_x000d_
skladba G na pláni 920.500*0,150 = 138,075 [B]_x000d_
Celkové množství = 312,970</t>
  </si>
  <si>
    <t>ŠDA 0/32</t>
  </si>
  <si>
    <t>ve skladbě B 1089.000 = 1089,000 [A]_x000d_
Mezisoučet = 1089,000 [B]</t>
  </si>
  <si>
    <t>ŠDA 0/63</t>
  </si>
  <si>
    <t>ve skladbě B 1089.000*1,2 = 1306,800 [A]_x000d_
ve skladbě B.1 432.500*1,2 = 519,000 [B]_x000d_
ve skladbě D.1 674.500 = 674,500 [C]_x000d_
Mezisoučet = 2500,300 [D]</t>
  </si>
  <si>
    <t>c</t>
  </si>
  <si>
    <t>ŠDB 0/63</t>
  </si>
  <si>
    <t>ve skladbě D 674.500*1,2 = 809,400 [A]_x000d_
ve skladbě D.1 91.000*1,2 = 109,200 [B]_x000d_
Mezisoučet = 918,600 [C]</t>
  </si>
  <si>
    <t>56334</t>
  </si>
  <si>
    <t>VOZOVKOVÉ VRSTVY ZE ŠTĚRKODRTI TL. DO 200MM</t>
  </si>
  <si>
    <t>ve skladbě B.1 432.500 = 432,500 [A]_x000d_
Mezisoučet = 432,500 [B]</t>
  </si>
  <si>
    <t>ve skladbě D 674.500 = 674,500 [A]_x000d_
Mezisoučet = 674,500 [B]</t>
  </si>
  <si>
    <t>pod ACP 1089.000+432.500 = 1521,500 [A]</t>
  </si>
  <si>
    <t>pod ACO 1089.000+432.500 = 1521,500 [A]</t>
  </si>
  <si>
    <t>skladba B 1089.000 = 1089,000 [A]_x000d_
skladba B.1 432.500 = 432,500 [B]_x000d_
Mezisoučet = 1521,500 [C]</t>
  </si>
  <si>
    <t>582615</t>
  </si>
  <si>
    <t>KRYTY Z BETON DLAŽDIC SE ZÁMKEM BAREV TL 80MM DO LOŽE Z KAM</t>
  </si>
  <si>
    <t>plocha parkovacích stání - betonová dlažba (červená) do lože z drceného kameniva</t>
  </si>
  <si>
    <t>skladba D 674.500 = 674,500 [A]_x000d_
skladba D.1 91.000 = 91,000 [B]_x000d_
Mezisoučet = 765,500 [C]</t>
  </si>
  <si>
    <t>58402</t>
  </si>
  <si>
    <t>VOZOVKOVÉ KRYTY Z VEGETAČNÍCH DÍLCŮ DO LOŽE Z KAM TL PŘES 100MM</t>
  </si>
  <si>
    <t>betonová vegetační dlažba parkovacích stání včetně kladecí vrstvy a zásypu</t>
  </si>
  <si>
    <t>skladba G 920.500 = 920,500 [A]_x000d_
Mezisoučet = 920,500 [B]</t>
  </si>
  <si>
    <t>Položka zahrnuje:
- dodání dílců v požadované kvalitě, dodání materiálu pro předepsané lože v tloušťce předepsané dokumentací a pro předepsanou výplň spar
- očištění podkladu
- uložení dílců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</si>
  <si>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nové vpusti Mládežnická 1 = 1,000 [A]_x000d_
nové vpusti Tichá 2 = 2,000 [B]_x000d_
Mezisoučet = 3,000 [C]</t>
  </si>
  <si>
    <t>posun vpustí do nové polohy 1+2 = 3,000 [A]</t>
  </si>
  <si>
    <t>dle situace 651 = 651,000 [A]</t>
  </si>
  <si>
    <t>dle situace - snížené 338 = 338,000 [A]_x000d_
přechodové 32 = 32,000 [B]_x000d_
Mezisoučet = 370,000 [C]</t>
  </si>
  <si>
    <t>pol. 12373 539.000*2,0 = 1078,000 [A]</t>
  </si>
  <si>
    <t>odkop od úrovně bourání ploch a sejmutí ornice, odkop pro lokální sanace AZ
na trvalou skládku</t>
  </si>
  <si>
    <t>v ploše skladby C.1 2555*0,1 = 255,500 [A]_x000d_
v ploše skladby C.2 312,5*0,1 = 31,250 [B]_x000d_
v ploše skladby C.3 16,5*0,1 = 1,650 [C]_x000d_
v ploše skladby H.1 125,8*0,1 = 12,580 [D]_x000d_
v ploše skladby H.2 1,2*0,1 = 0,120 [E]_x000d_
v ploše sanací AZ 237,9 = 237,900 [F]_x000d_
Mezisoučet = 539,000 [G]</t>
  </si>
  <si>
    <t>125734</t>
  </si>
  <si>
    <t>VYKOPÁVKY ZE ZEMNÍKŮ A SKLÁDEK TŘ. I, ODVOZ DO 5KM</t>
  </si>
  <si>
    <t>natěžení ornice včetně nakypření</t>
  </si>
  <si>
    <t>množství k natěžení 2797.000*0,20 = 559,400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</si>
  <si>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ruční vykopávky, odstranění kořenů a napadávek
- pažení, vzepření a rozepření vč. přepažování (vyjma pažení záporového a štětových stěn)
- úpravu, ochranu a očištění dna, základové spáry, stěn a svahů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práce spojené s otvírkou zemníku</t>
  </si>
  <si>
    <t>pol. 12373 539.000 = 539,000 [A]</t>
  </si>
  <si>
    <t>skladba C.1 1271.500 = 1271,500 [A]_x000d_
skladba C.2 312.500 = 312,500 [B]_x000d_
skladba C.3 1273.500 = 1273,500 [C]_x000d_
skladba H.1 125.800 = 125,800 [D]_x000d_
skladba H.2 24.500 = 24,500 [E]_x000d_
Mezisoučet = 3007,800 [F]</t>
  </si>
  <si>
    <t>18210</t>
  </si>
  <si>
    <t>ÚPRAVA POVRCHŮ SROVNÁNÍM ÚZEMÍ</t>
  </si>
  <si>
    <t>v ploše ornice 2797.000 = 2797,000 [A]</t>
  </si>
  <si>
    <t xml:space="preserve">Položka zahrnuje:
-  úpravu pláně včetně vyrovnání výškových rozdílů
Položka nezahrnuje:
- x</t>
  </si>
  <si>
    <t>18232</t>
  </si>
  <si>
    <t>ROZPROSTŘENÍ ORNICE V ROVINĚ V TL DO 0,15M</t>
  </si>
  <si>
    <t>rozprostření ornice v plochách stavby</t>
  </si>
  <si>
    <t>plochy ohumusování v rozsahu stavby 2797 = 2797,000 [A]_x000d_
Mezisoučet = 2797,000 [B]</t>
  </si>
  <si>
    <t>Položka zahrnuje:
- nutné přemístění ornice z dočasných skládek vzdálených do 50m
- rozprostření ornice v předepsané tloušťce v rovině a ve svahu do 1:5
Položka nezahrnuje:
- x</t>
  </si>
  <si>
    <t>předpoklad v místě mimo původní zpevněné plochy 45,5+48,5+47,5+28,5+68,0+178,5+19,5+142,5+19,0+105,0+23,0+32,0+35,5 = 793,000 [A]_x000d_
tloušťka sanace 0,30 = 0,300 [B]_x000d_
celkem a*b = 237,900 [C]</t>
  </si>
  <si>
    <t>ŠDB 0/32</t>
  </si>
  <si>
    <t>56361</t>
  </si>
  <si>
    <t>VOZOVKOVÉ VRSTVY Z RECYKLOVANÉHO MATERIÁLU TL DO 50MM</t>
  </si>
  <si>
    <t>podkladní vrstva chodníků R-mat 0/8</t>
  </si>
  <si>
    <t>skladba C.1 1271.500 = 1271,500 [A]_x000d_
skladba C.2 312.500 = 312,500 [B]_x000d_
Mezisoučet = 1584,000 [C]</t>
  </si>
  <si>
    <t>Položka zahrnuje:
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Položka nezahrnuje:
- postřiky, nátěry</t>
  </si>
  <si>
    <t>572213</t>
  </si>
  <si>
    <t>SPOJOVACÍ POSTŘIK Z EMULZE DO 0,5KG/M2</t>
  </si>
  <si>
    <t>0,30 kg/m2</t>
  </si>
  <si>
    <t>574A01</t>
  </si>
  <si>
    <t>ASFALTOVÝ BETON PRO OBRUSNÉ VRSTVY ACO 8</t>
  </si>
  <si>
    <t xml:space="preserve">ACO 8  50/70 - plochy chodníků</t>
  </si>
  <si>
    <t>v ploše skladby C.1 1271.500*0,05 = 63,575 [A]</t>
  </si>
  <si>
    <t>574A43</t>
  </si>
  <si>
    <t>ASFALTOVÝ BETON PRO OBRUSNÉ VRSTVY ACO 11 TL. 50MM</t>
  </si>
  <si>
    <t xml:space="preserve">ACO 11  50/70 - plochy chodníků pojížděné IZS</t>
  </si>
  <si>
    <t>skladba C.2 312.500 = 312,500 [A]</t>
  </si>
  <si>
    <t>58251</t>
  </si>
  <si>
    <t>DLÁŽDĚNÉ KRYTY Z BETONOVÝCH DLAŽDIC DO LOŽE Z KAMENIVA</t>
  </si>
  <si>
    <t>hladké dlaždice pro lemování hmatových úprav</t>
  </si>
  <si>
    <t>skladba H.2 24.500 = 24,500 [A]</t>
  </si>
  <si>
    <t>582611</t>
  </si>
  <si>
    <t>KRYTY Z BETON DLAŽDIC SE ZÁMKEM ŠEDÝCH TL 60MM DO LOŽE Z KAM</t>
  </si>
  <si>
    <t>kryt z betonové zámkové dlažby do lože s kameniva včetně 2x vyspárování drtí</t>
  </si>
  <si>
    <t>skladba C.3 1273.500 = 1273,500 [A]</t>
  </si>
  <si>
    <t>58261A</t>
  </si>
  <si>
    <t>KRYTY Z BETON DLAŽDIC SE ZÁMKEM BAREV RELIÉF TL 60MM DO LOŽE Z KAM</t>
  </si>
  <si>
    <t>hmatové úpravy z betonové zámkové dlažby (červená) do lože s kameniva včetně 2x vyspárování drtí</t>
  </si>
  <si>
    <t>skladba H.1 125.800 = 125,800 [A]</t>
  </si>
  <si>
    <t>917223</t>
  </si>
  <si>
    <t>SILNIČNÍ A CHODNÍKOVÉ OBRUBY Z BETONOVÝCH OBRUBNÍKŮ ŠÍŘ 100MM</t>
  </si>
  <si>
    <t>chodníkové obruby do betonového lože</t>
  </si>
  <si>
    <t>dle situace 1725 = 1725,000 [A]</t>
  </si>
  <si>
    <t>914131</t>
  </si>
  <si>
    <t>DOPRAVNÍ ZNAČKY ZÁKLADNÍ VELIKOSTI OCELOVÉ FÓLIE TŘ 2 - DODÁVKA A MONTÁŽ</t>
  </si>
  <si>
    <t>celkem SDZ 72 = 72,000 [A]</t>
  </si>
  <si>
    <t>Položka zahrnuje:
- dodávku a montáž značek v požadovaném provedení
Položka nezahrnuje:
- x</t>
  </si>
  <si>
    <t>914431</t>
  </si>
  <si>
    <t>DOPRAVNÍ ZNAČKY 100X150CM OCELOVÉ FÓLIE TŘ 2 - DODÁVKA A MONTÁŽ</t>
  </si>
  <si>
    <t>IZ8 1+1 = 2,000 [A]</t>
  </si>
  <si>
    <t>914921</t>
  </si>
  <si>
    <t>SLOUPKY A STOJKY DOPRAVNÍCH ZNAČEK Z OCEL TRUBEK DO PATKY - DODÁVKA A MONTÁŽ</t>
  </si>
  <si>
    <t>pro SDZ 53 = 53,000 [A]</t>
  </si>
  <si>
    <t>Položka zahrnuje:
- sloupky
- upevňovací zařízení
- osazení (betonová patka, zemní práce)
Položka nezahrnuje:
- x</t>
  </si>
  <si>
    <t>915111</t>
  </si>
  <si>
    <t>VODOROVNÉ DOPRAVNÍ ZNAČENÍ BARVOU HLADKÉ - DODÁVKA A POKLÁDKA</t>
  </si>
  <si>
    <t>bílá</t>
  </si>
  <si>
    <t>V7 0,5*3*(6,0+5,0+3,0+3,0) = 25,500 [A]_x000d_
V10 celkem 0,125*372,0 = 46,500 [B]_x000d_
V13 3,0+4,0+3,0+4,0+3,0 = 17,000 [C]_x000d_
V4 (0,125) 0,125*(12,5+12,5) = 3,125 [D]_x000d_
V2b (1,5/1,5/0,25) 0,25*0,5*20 = 2,500 [E]_x000d_
Mezisoučet = 94,625 [F]</t>
  </si>
  <si>
    <t>Položka zahrnuje:
- dodání a pokládku nátěrového materiálu
- předznačení a reflexní úpravu
Položka nezahrnuje:
- x
Způsob měření:
- měří se pouze natíraná plocha</t>
  </si>
  <si>
    <t>žlutá</t>
  </si>
  <si>
    <t>V12 žluté kříže 0,125*(5,5+7,0+6,5+6,5) = 3,188 [A]</t>
  </si>
  <si>
    <t>91551</t>
  </si>
  <si>
    <t>VODOROVNÉ DOPRAVNÍ ZNAČENÍ - PŘEDEM PŘIPRAVENÉ SYMBOLY</t>
  </si>
  <si>
    <t>A12 u školy</t>
  </si>
  <si>
    <t>V17 na rampách 2+2+2+1+1 = 8,000 [A]_x000d_
ZTP do V10f 13 = 13,000 [B]_x000d_
Mezisoučet = 21,000 [C]</t>
  </si>
  <si>
    <t>Položka zahrnuje:
- dodání a pokládku předepsaného symbolu
- předznačení a reflexní úpravu
Položka nezahrnuje:
- x</t>
  </si>
  <si>
    <t>7</t>
  </si>
  <si>
    <t>Přidružená stavební výroba</t>
  </si>
  <si>
    <t>74100R</t>
  </si>
  <si>
    <t>VEŘEJNÉ OSVĚTLENÍ</t>
  </si>
  <si>
    <t>SOUHRNNÁ POLOŽKA ZA OBJEKT SO 701_x000d_
SOUPIS PRACÍ A DODÁVEK JE ŘEŠEN SAMOSTATNOU PŘÍLOHOU</t>
  </si>
  <si>
    <t>1. Položka obsahuje:
 – kompletní svítidlo vč. zdroje a příslušenství
2. Položka neobsahuje:
 X
3. Způsob měření:
Udává se počet kusů kompletní konstrukce nebo práce.</t>
  </si>
  <si>
    <t>18400R</t>
  </si>
  <si>
    <t>SADOVÉ ÚPRAVY</t>
  </si>
  <si>
    <t>SOUHRNNÁ POLOŽKA ZA OBJEKT SO 801_x000d_
SOUPIS PRACÍ A DODÁVEK JE ŘEŠEN SAMOSTATNOU PŘÍLOHOU</t>
  </si>
  <si>
    <t xml:space="preserve">Položka zahrnuje:
- dodávku projektem předepsaných  keřů
- hloubení jamek (min. rozměry pro keře 30/30/30cm) s event. výměnou půdy, s hnojením anorganickým hnojivem a přídavkem organického hnojiva dle PD, zálivku,  a pod.
- veškerý materiál, výrobky a polotovary, včetně mimostaveništní a vnitrostaveništní dopravy (rovněž přesuny), včetně naložení a složení, případně s uložením
Položka nezahrnuje:
- x</t>
  </si>
  <si>
    <t>027121</t>
  </si>
  <si>
    <t>PROVIZORNÍ PŘÍSTUPOVÉ CESTY - ZŘÍZENÍ</t>
  </si>
  <si>
    <t>zajištění provizorních přístupových cest pro přístup k nemovitostem během stavby - Rmat na geotextilii prostorem stavby včetně oddělení od prostoru stavby oplocením. Včetně přestavování a úprav během stavby_x000d_
Úhrnná částka musí obsahovat veškeré náklady na dočasné úpravy a regulaci dopravy (i pěší) na staveništi a nezbytné značení a opatření vyplývající z požadavků BOZP na staveništi vč. provizorních lávek a nájezdů, apod. Po dobu realizace stavby zajištěn přístup k objektům pro požární techniku, policie, záchranné služby.</t>
  </si>
  <si>
    <t>v prostoru ulice Tichá (230+60+30)*2,0 = 640,000 [A]_x000d_
v prostoru ulice Mládežnická (180+90)*2,0 = 540,000 [B]_x000d_
přístupy do ZŠ (65+70+30)*2,0 = 330,000 [C]_x000d_
Mezisoučet = 1510,000 [D]</t>
  </si>
  <si>
    <t>Položka zahrnuje:
- veškeré náklady spojené se zřízením přístupové cesty
Položka nezahrnuje:
- x</t>
  </si>
  <si>
    <t>027123</t>
  </si>
  <si>
    <t>PROVIZORNÍ PŘÍSTUPOVÉ CESTY - ZRUŠENÍ</t>
  </si>
  <si>
    <t>dle 027121 1510.000 = 1510,000 [A]</t>
  </si>
  <si>
    <t>Položka zahrnuje:
- veškeré náklady spojené se zrušením přístupové cesty
Položka nezahrnuje:
- x</t>
  </si>
  <si>
    <t>02720</t>
  </si>
  <si>
    <t>A</t>
  </si>
  <si>
    <t>POMOC PRÁCE ZŘÍZ NEBO ZAJIŠŤ REGULACI A OCHRANU DOPRAVY</t>
  </si>
  <si>
    <t>Projednání a odsouhlasení DIO po dobu realizace stavby, zabezpečení a řízení dopravy pro pohyb chodců, cyklistů a vozů nutných služeb (IZS, svoz odpadu, apod.) vč. potřebných přesunů značení vyplývající z požadavků BOZP na staveništi</t>
  </si>
  <si>
    <t>Položka zahrnuje:
- veškeré náklady spojené s objednatelem požadovanými zařízeními
Položka nezahrnuje:
- x</t>
  </si>
  <si>
    <t>B</t>
  </si>
  <si>
    <t xml:space="preserve">Položka zahrnuje montáž a demontáž vč. dílčích přesunů kompletního dopravně-inženýrského značení, zařízení, signalizačních zařízení, dočasných zábran a svodidel pro oddělení pracovních míst pro stavbu dle projektové dokumentace a aktuálních požadavků na provedení a kvalitu dle TP148. Položka zahrnuje  jejich dodávku, montáž, demontáž, kontrolu, údržbu, servis, přemísťování, přeznačování, manipulaci s nimi apod. zaměstnanci zhotovitele.</t>
  </si>
  <si>
    <t>délka stavby 1,0 km 1 = 1,000 [A]</t>
  </si>
  <si>
    <t>C</t>
  </si>
  <si>
    <t xml:space="preserve">Položka zahrnuje nájemné  kompletního dopravně-inženýrského značení, zařízení, zábran a svodidel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</si>
</sst>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2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165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6" applyFill="1" applyBorder="1">
      <alignment horizontal="left" vertical="center" wrapText="1"/>
    </xf>
    <xf numFmtId="0" fontId="6" fillId="2" borderId="0" xfId="6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6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  <xf numFmtId="0" fontId="8" fillId="0" borderId="0" xfId="0" applyFont="1" applyBorder="1" applyAlignment="1">
      <alignment wrapText="1"/>
    </xf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Style" xfId="5"/>
    <cellStyle name="StavbaRozpocetHeaderStyle" xfId="6"/>
    <cellStyle name="NadpisStrukturyStyle" xfId="7"/>
    <cellStyle name="StavebniDilStyle" xfId="8"/>
    <cellStyle name="NormalBoldLeftStyle" xfId="9"/>
    <cellStyle name="NormalBoldRight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32.42578" customWidth="1"/>
    <col min="2" max="2" width="32.42578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SUM(C10:C18)</f>
        <v>0</v>
      </c>
      <c r="D6" s="3"/>
      <c r="E6" s="3"/>
    </row>
    <row r="7">
      <c r="A7" s="3"/>
      <c r="B7" s="5" t="s">
        <v>5</v>
      </c>
      <c r="C7" s="6">
        <f>SUM(E10:E18)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9" t="s">
        <v>12</v>
      </c>
      <c r="C10" s="10">
        <f>'SO 000'!I3</f>
        <v>0</v>
      </c>
      <c r="D10" s="10">
        <f>SUMIFS('SO 000'!O:O,'SO 000'!A:A,"P")</f>
        <v>0</v>
      </c>
      <c r="E10" s="10">
        <f>C10+D10</f>
        <v>0</v>
      </c>
    </row>
    <row r="11">
      <c r="A11" s="8" t="s">
        <v>13</v>
      </c>
      <c r="B11" s="9" t="s">
        <v>14</v>
      </c>
      <c r="C11" s="10">
        <f>'SO 010'!I3</f>
        <v>0</v>
      </c>
      <c r="D11" s="10">
        <f>SUMIFS('SO 010'!O:O,'SO 010'!A:A,"P")</f>
        <v>0</v>
      </c>
      <c r="E11" s="10">
        <f>C11+D11</f>
        <v>0</v>
      </c>
    </row>
    <row r="12">
      <c r="A12" s="8" t="s">
        <v>15</v>
      </c>
      <c r="B12" s="9" t="s">
        <v>16</v>
      </c>
      <c r="C12" s="10">
        <f>'SO 120'!I3</f>
        <v>0</v>
      </c>
      <c r="D12" s="10">
        <f>SUMIFS('SO 120'!O:O,'SO 120'!A:A,"P")</f>
        <v>0</v>
      </c>
      <c r="E12" s="10">
        <f>C12+D12</f>
        <v>0</v>
      </c>
    </row>
    <row r="13">
      <c r="A13" s="8" t="s">
        <v>17</v>
      </c>
      <c r="B13" s="9" t="s">
        <v>18</v>
      </c>
      <c r="C13" s="10">
        <f>'SO 121'!I3</f>
        <v>0</v>
      </c>
      <c r="D13" s="10">
        <f>SUMIFS('SO 121'!O:O,'SO 121'!A:A,"P")</f>
        <v>0</v>
      </c>
      <c r="E13" s="10">
        <f>C13+D13</f>
        <v>0</v>
      </c>
    </row>
    <row r="14">
      <c r="A14" s="8" t="s">
        <v>19</v>
      </c>
      <c r="B14" s="9" t="s">
        <v>20</v>
      </c>
      <c r="C14" s="10">
        <f>'SO 134'!I3</f>
        <v>0</v>
      </c>
      <c r="D14" s="10">
        <f>SUMIFS('SO 134'!O:O,'SO 134'!A:A,"P")</f>
        <v>0</v>
      </c>
      <c r="E14" s="10">
        <f>C14+D14</f>
        <v>0</v>
      </c>
    </row>
    <row r="15">
      <c r="A15" s="8" t="s">
        <v>21</v>
      </c>
      <c r="B15" s="9" t="s">
        <v>22</v>
      </c>
      <c r="C15" s="10">
        <f>'SO 190'!I3</f>
        <v>0</v>
      </c>
      <c r="D15" s="10">
        <f>SUMIFS('SO 190'!O:O,'SO 190'!A:A,"P")</f>
        <v>0</v>
      </c>
      <c r="E15" s="10">
        <f>C15+D15</f>
        <v>0</v>
      </c>
    </row>
    <row r="16">
      <c r="A16" s="8" t="s">
        <v>23</v>
      </c>
      <c r="B16" s="9" t="s">
        <v>24</v>
      </c>
      <c r="C16" s="10">
        <f>'SO 701'!I3</f>
        <v>0</v>
      </c>
      <c r="D16" s="10">
        <f>SUMIFS('SO 701'!O:O,'SO 701'!A:A,"P")</f>
        <v>0</v>
      </c>
      <c r="E16" s="10">
        <f>C16+D16</f>
        <v>0</v>
      </c>
    </row>
    <row r="17">
      <c r="A17" s="8" t="s">
        <v>25</v>
      </c>
      <c r="B17" s="9" t="s">
        <v>26</v>
      </c>
      <c r="C17" s="10">
        <f>'SO 801'!I3</f>
        <v>0</v>
      </c>
      <c r="D17" s="10">
        <f>SUMIFS('SO 801'!O:O,'SO 801'!A:A,"P")</f>
        <v>0</v>
      </c>
      <c r="E17" s="10">
        <f>C17+D17</f>
        <v>0</v>
      </c>
    </row>
    <row r="18">
      <c r="A18" s="8" t="s">
        <v>27</v>
      </c>
      <c r="B18" s="9" t="s">
        <v>28</v>
      </c>
      <c r="C18" s="10">
        <f>'SO 901'!I3</f>
        <v>0</v>
      </c>
      <c r="D18" s="10">
        <f>SUMIFS('SO 901'!O:O,'SO 901'!A:A,"P")</f>
        <v>0</v>
      </c>
      <c r="E18" s="10">
        <f>C18+D18</f>
        <v>0</v>
      </c>
    </row>
  </sheetData>
  <mergeCells count="2">
    <mergeCell ref="B2:B3"/>
    <mergeCell ref="B4:E4"/>
  </mergeCells>
  <pageSetup fitToHeight="0"/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29</v>
      </c>
      <c r="F2" s="16"/>
      <c r="G2" s="16"/>
      <c r="H2" s="16"/>
      <c r="I2" s="16"/>
      <c r="J2" s="18"/>
    </row>
    <row r="3" ht="30">
      <c r="A3" s="3" t="s">
        <v>30</v>
      </c>
      <c r="B3" s="19" t="s">
        <v>31</v>
      </c>
      <c r="C3" s="20" t="s">
        <v>32</v>
      </c>
      <c r="D3" s="21"/>
      <c r="E3" s="22" t="s">
        <v>33</v>
      </c>
      <c r="F3" s="16"/>
      <c r="G3" s="16"/>
      <c r="H3" s="23" t="s">
        <v>27</v>
      </c>
      <c r="I3" s="24">
        <f>SUMIFS(I8:I28,A8:A28,"SD")</f>
        <v>0</v>
      </c>
      <c r="J3" s="18"/>
      <c r="O3">
        <v>0</v>
      </c>
      <c r="P3">
        <v>2</v>
      </c>
    </row>
    <row r="4">
      <c r="A4" s="3" t="s">
        <v>34</v>
      </c>
      <c r="B4" s="19" t="s">
        <v>35</v>
      </c>
      <c r="C4" s="20" t="s">
        <v>27</v>
      </c>
      <c r="D4" s="21"/>
      <c r="E4" s="22" t="s">
        <v>28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36</v>
      </c>
      <c r="B5" s="26" t="s">
        <v>37</v>
      </c>
      <c r="C5" s="7" t="s">
        <v>38</v>
      </c>
      <c r="D5" s="7" t="s">
        <v>39</v>
      </c>
      <c r="E5" s="7" t="s">
        <v>40</v>
      </c>
      <c r="F5" s="7" t="s">
        <v>41</v>
      </c>
      <c r="G5" s="7" t="s">
        <v>42</v>
      </c>
      <c r="H5" s="7" t="s">
        <v>43</v>
      </c>
      <c r="I5" s="7"/>
      <c r="J5" s="27" t="s">
        <v>44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45</v>
      </c>
      <c r="I6" s="7" t="s">
        <v>46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47</v>
      </c>
      <c r="B8" s="31"/>
      <c r="C8" s="32" t="s">
        <v>48</v>
      </c>
      <c r="D8" s="33"/>
      <c r="E8" s="30" t="s">
        <v>49</v>
      </c>
      <c r="F8" s="33"/>
      <c r="G8" s="33"/>
      <c r="H8" s="33"/>
      <c r="I8" s="34">
        <f>SUMIFS(I9:I28,A9:A28,"P")</f>
        <v>0</v>
      </c>
      <c r="J8" s="35"/>
    </row>
    <row r="9">
      <c r="A9" s="36" t="s">
        <v>50</v>
      </c>
      <c r="B9" s="36">
        <v>1</v>
      </c>
      <c r="C9" s="37" t="s">
        <v>441</v>
      </c>
      <c r="D9" s="36" t="s">
        <v>84</v>
      </c>
      <c r="E9" s="38" t="s">
        <v>442</v>
      </c>
      <c r="F9" s="39" t="s">
        <v>136</v>
      </c>
      <c r="G9" s="40">
        <v>1510</v>
      </c>
      <c r="H9" s="41">
        <v>0</v>
      </c>
      <c r="I9" s="41">
        <f>ROUND(G9*H9,P4)</f>
        <v>0</v>
      </c>
      <c r="J9" s="36"/>
      <c r="O9" s="42">
        <f>I9*0.21</f>
        <v>0</v>
      </c>
      <c r="P9">
        <v>3</v>
      </c>
    </row>
    <row r="10" ht="135">
      <c r="A10" s="36" t="s">
        <v>54</v>
      </c>
      <c r="B10" s="43"/>
      <c r="C10" s="44"/>
      <c r="D10" s="44"/>
      <c r="E10" s="38" t="s">
        <v>443</v>
      </c>
      <c r="F10" s="44"/>
      <c r="G10" s="44"/>
      <c r="H10" s="44"/>
      <c r="I10" s="44"/>
      <c r="J10" s="45"/>
    </row>
    <row r="11" ht="60">
      <c r="A11" s="36" t="s">
        <v>56</v>
      </c>
      <c r="B11" s="43"/>
      <c r="C11" s="44"/>
      <c r="D11" s="44"/>
      <c r="E11" s="46" t="s">
        <v>444</v>
      </c>
      <c r="F11" s="44"/>
      <c r="G11" s="44"/>
      <c r="H11" s="44"/>
      <c r="I11" s="44"/>
      <c r="J11" s="45"/>
    </row>
    <row r="12" ht="60">
      <c r="A12" s="36" t="s">
        <v>58</v>
      </c>
      <c r="B12" s="43"/>
      <c r="C12" s="44"/>
      <c r="D12" s="44"/>
      <c r="E12" s="38" t="s">
        <v>445</v>
      </c>
      <c r="F12" s="44"/>
      <c r="G12" s="44"/>
      <c r="H12" s="44"/>
      <c r="I12" s="44"/>
      <c r="J12" s="45"/>
    </row>
    <row r="13">
      <c r="A13" s="36" t="s">
        <v>50</v>
      </c>
      <c r="B13" s="36">
        <v>2</v>
      </c>
      <c r="C13" s="37" t="s">
        <v>446</v>
      </c>
      <c r="D13" s="36" t="s">
        <v>84</v>
      </c>
      <c r="E13" s="38" t="s">
        <v>447</v>
      </c>
      <c r="F13" s="39" t="s">
        <v>136</v>
      </c>
      <c r="G13" s="40">
        <v>1510</v>
      </c>
      <c r="H13" s="41">
        <v>0</v>
      </c>
      <c r="I13" s="41">
        <f>ROUND(G13*H13,P4)</f>
        <v>0</v>
      </c>
      <c r="J13" s="36"/>
      <c r="O13" s="42">
        <f>I13*0.21</f>
        <v>0</v>
      </c>
      <c r="P13">
        <v>3</v>
      </c>
    </row>
    <row r="14">
      <c r="A14" s="36" t="s">
        <v>54</v>
      </c>
      <c r="B14" s="43"/>
      <c r="C14" s="44"/>
      <c r="D14" s="44"/>
      <c r="E14" s="50" t="s">
        <v>84</v>
      </c>
      <c r="F14" s="44"/>
      <c r="G14" s="44"/>
      <c r="H14" s="44"/>
      <c r="I14" s="44"/>
      <c r="J14" s="45"/>
    </row>
    <row r="15">
      <c r="A15" s="36" t="s">
        <v>56</v>
      </c>
      <c r="B15" s="43"/>
      <c r="C15" s="44"/>
      <c r="D15" s="44"/>
      <c r="E15" s="46" t="s">
        <v>448</v>
      </c>
      <c r="F15" s="44"/>
      <c r="G15" s="44"/>
      <c r="H15" s="44"/>
      <c r="I15" s="44"/>
      <c r="J15" s="45"/>
    </row>
    <row r="16" ht="60">
      <c r="A16" s="36" t="s">
        <v>58</v>
      </c>
      <c r="B16" s="43"/>
      <c r="C16" s="44"/>
      <c r="D16" s="44"/>
      <c r="E16" s="38" t="s">
        <v>449</v>
      </c>
      <c r="F16" s="44"/>
      <c r="G16" s="44"/>
      <c r="H16" s="44"/>
      <c r="I16" s="44"/>
      <c r="J16" s="45"/>
    </row>
    <row r="17">
      <c r="A17" s="36" t="s">
        <v>50</v>
      </c>
      <c r="B17" s="36">
        <v>3</v>
      </c>
      <c r="C17" s="37" t="s">
        <v>450</v>
      </c>
      <c r="D17" s="36" t="s">
        <v>451</v>
      </c>
      <c r="E17" s="38" t="s">
        <v>452</v>
      </c>
      <c r="F17" s="39" t="s">
        <v>53</v>
      </c>
      <c r="G17" s="40">
        <v>1</v>
      </c>
      <c r="H17" s="41">
        <v>0</v>
      </c>
      <c r="I17" s="41">
        <f>ROUND(G17*H17,P4)</f>
        <v>0</v>
      </c>
      <c r="J17" s="36"/>
      <c r="O17" s="42">
        <f>I17*0.21</f>
        <v>0</v>
      </c>
      <c r="P17">
        <v>3</v>
      </c>
    </row>
    <row r="18" ht="60">
      <c r="A18" s="36" t="s">
        <v>54</v>
      </c>
      <c r="B18" s="43"/>
      <c r="C18" s="44"/>
      <c r="D18" s="44"/>
      <c r="E18" s="38" t="s">
        <v>453</v>
      </c>
      <c r="F18" s="44"/>
      <c r="G18" s="44"/>
      <c r="H18" s="44"/>
      <c r="I18" s="44"/>
      <c r="J18" s="45"/>
    </row>
    <row r="19">
      <c r="A19" s="36" t="s">
        <v>56</v>
      </c>
      <c r="B19" s="43"/>
      <c r="C19" s="44"/>
      <c r="D19" s="44"/>
      <c r="E19" s="46" t="s">
        <v>57</v>
      </c>
      <c r="F19" s="44"/>
      <c r="G19" s="44"/>
      <c r="H19" s="44"/>
      <c r="I19" s="44"/>
      <c r="J19" s="45"/>
    </row>
    <row r="20" ht="60">
      <c r="A20" s="36" t="s">
        <v>58</v>
      </c>
      <c r="B20" s="43"/>
      <c r="C20" s="44"/>
      <c r="D20" s="44"/>
      <c r="E20" s="38" t="s">
        <v>454</v>
      </c>
      <c r="F20" s="44"/>
      <c r="G20" s="44"/>
      <c r="H20" s="44"/>
      <c r="I20" s="44"/>
      <c r="J20" s="45"/>
    </row>
    <row r="21">
      <c r="A21" s="36" t="s">
        <v>50</v>
      </c>
      <c r="B21" s="36">
        <v>4</v>
      </c>
      <c r="C21" s="37" t="s">
        <v>450</v>
      </c>
      <c r="D21" s="36" t="s">
        <v>455</v>
      </c>
      <c r="E21" s="38" t="s">
        <v>452</v>
      </c>
      <c r="F21" s="39" t="s">
        <v>53</v>
      </c>
      <c r="G21" s="40">
        <v>1</v>
      </c>
      <c r="H21" s="41">
        <v>0</v>
      </c>
      <c r="I21" s="41">
        <f>ROUND(G21*H21,P4)</f>
        <v>0</v>
      </c>
      <c r="J21" s="36"/>
      <c r="O21" s="42">
        <f>I21*0.21</f>
        <v>0</v>
      </c>
      <c r="P21">
        <v>3</v>
      </c>
    </row>
    <row r="22" ht="105">
      <c r="A22" s="36" t="s">
        <v>54</v>
      </c>
      <c r="B22" s="43"/>
      <c r="C22" s="44"/>
      <c r="D22" s="44"/>
      <c r="E22" s="38" t="s">
        <v>456</v>
      </c>
      <c r="F22" s="44"/>
      <c r="G22" s="44"/>
      <c r="H22" s="44"/>
      <c r="I22" s="44"/>
      <c r="J22" s="45"/>
    </row>
    <row r="23">
      <c r="A23" s="36" t="s">
        <v>56</v>
      </c>
      <c r="B23" s="43"/>
      <c r="C23" s="44"/>
      <c r="D23" s="44"/>
      <c r="E23" s="46" t="s">
        <v>457</v>
      </c>
      <c r="F23" s="44"/>
      <c r="G23" s="44"/>
      <c r="H23" s="44"/>
      <c r="I23" s="44"/>
      <c r="J23" s="45"/>
    </row>
    <row r="24" ht="60">
      <c r="A24" s="36" t="s">
        <v>58</v>
      </c>
      <c r="B24" s="43"/>
      <c r="C24" s="44"/>
      <c r="D24" s="44"/>
      <c r="E24" s="38" t="s">
        <v>454</v>
      </c>
      <c r="F24" s="44"/>
      <c r="G24" s="44"/>
      <c r="H24" s="44"/>
      <c r="I24" s="44"/>
      <c r="J24" s="45"/>
    </row>
    <row r="25">
      <c r="A25" s="36" t="s">
        <v>50</v>
      </c>
      <c r="B25" s="36">
        <v>5</v>
      </c>
      <c r="C25" s="37" t="s">
        <v>450</v>
      </c>
      <c r="D25" s="36" t="s">
        <v>458</v>
      </c>
      <c r="E25" s="38" t="s">
        <v>452</v>
      </c>
      <c r="F25" s="39" t="s">
        <v>53</v>
      </c>
      <c r="G25" s="40">
        <v>1</v>
      </c>
      <c r="H25" s="41">
        <v>0</v>
      </c>
      <c r="I25" s="41">
        <f>ROUND(G25*H25,P4)</f>
        <v>0</v>
      </c>
      <c r="J25" s="36"/>
      <c r="O25" s="42">
        <f>I25*0.21</f>
        <v>0</v>
      </c>
      <c r="P25">
        <v>3</v>
      </c>
    </row>
    <row r="26" ht="30">
      <c r="A26" s="36" t="s">
        <v>54</v>
      </c>
      <c r="B26" s="43"/>
      <c r="C26" s="44"/>
      <c r="D26" s="44"/>
      <c r="E26" s="38" t="s">
        <v>459</v>
      </c>
      <c r="F26" s="44"/>
      <c r="G26" s="44"/>
      <c r="H26" s="44"/>
      <c r="I26" s="44"/>
      <c r="J26" s="45"/>
    </row>
    <row r="27">
      <c r="A27" s="36" t="s">
        <v>56</v>
      </c>
      <c r="B27" s="43"/>
      <c r="C27" s="44"/>
      <c r="D27" s="44"/>
      <c r="E27" s="46" t="s">
        <v>457</v>
      </c>
      <c r="F27" s="44"/>
      <c r="G27" s="44"/>
      <c r="H27" s="44"/>
      <c r="I27" s="44"/>
      <c r="J27" s="45"/>
    </row>
    <row r="28" ht="60">
      <c r="A28" s="36" t="s">
        <v>58</v>
      </c>
      <c r="B28" s="47"/>
      <c r="C28" s="48"/>
      <c r="D28" s="48"/>
      <c r="E28" s="38" t="s">
        <v>454</v>
      </c>
      <c r="F28" s="48"/>
      <c r="G28" s="48"/>
      <c r="H28" s="48"/>
      <c r="I28" s="48"/>
      <c r="J28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29</v>
      </c>
      <c r="F2" s="16"/>
      <c r="G2" s="16"/>
      <c r="H2" s="16"/>
      <c r="I2" s="16"/>
      <c r="J2" s="18"/>
    </row>
    <row r="3" ht="30">
      <c r="A3" s="3" t="s">
        <v>30</v>
      </c>
      <c r="B3" s="19" t="s">
        <v>31</v>
      </c>
      <c r="C3" s="20" t="s">
        <v>32</v>
      </c>
      <c r="D3" s="21"/>
      <c r="E3" s="22" t="s">
        <v>33</v>
      </c>
      <c r="F3" s="16"/>
      <c r="G3" s="16"/>
      <c r="H3" s="23" t="s">
        <v>11</v>
      </c>
      <c r="I3" s="24">
        <f>SUMIFS(I8:I32,A8:A32,"SD")</f>
        <v>0</v>
      </c>
      <c r="J3" s="18"/>
      <c r="O3">
        <v>0</v>
      </c>
      <c r="P3">
        <v>2</v>
      </c>
    </row>
    <row r="4">
      <c r="A4" s="3" t="s">
        <v>34</v>
      </c>
      <c r="B4" s="19" t="s">
        <v>35</v>
      </c>
      <c r="C4" s="20" t="s">
        <v>11</v>
      </c>
      <c r="D4" s="21"/>
      <c r="E4" s="22" t="s">
        <v>12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36</v>
      </c>
      <c r="B5" s="26" t="s">
        <v>37</v>
      </c>
      <c r="C5" s="7" t="s">
        <v>38</v>
      </c>
      <c r="D5" s="7" t="s">
        <v>39</v>
      </c>
      <c r="E5" s="7" t="s">
        <v>40</v>
      </c>
      <c r="F5" s="7" t="s">
        <v>41</v>
      </c>
      <c r="G5" s="7" t="s">
        <v>42</v>
      </c>
      <c r="H5" s="7" t="s">
        <v>43</v>
      </c>
      <c r="I5" s="7"/>
      <c r="J5" s="27" t="s">
        <v>44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45</v>
      </c>
      <c r="I6" s="7" t="s">
        <v>46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47</v>
      </c>
      <c r="B8" s="31"/>
      <c r="C8" s="32" t="s">
        <v>48</v>
      </c>
      <c r="D8" s="33"/>
      <c r="E8" s="30" t="s">
        <v>49</v>
      </c>
      <c r="F8" s="33"/>
      <c r="G8" s="33"/>
      <c r="H8" s="33"/>
      <c r="I8" s="34">
        <f>SUMIFS(I9:I32,A9:A32,"P")</f>
        <v>0</v>
      </c>
      <c r="J8" s="35"/>
    </row>
    <row r="9">
      <c r="A9" s="36" t="s">
        <v>50</v>
      </c>
      <c r="B9" s="36">
        <v>1</v>
      </c>
      <c r="C9" s="37" t="s">
        <v>51</v>
      </c>
      <c r="D9" s="36"/>
      <c r="E9" s="38" t="s">
        <v>52</v>
      </c>
      <c r="F9" s="39" t="s">
        <v>53</v>
      </c>
      <c r="G9" s="40">
        <v>1</v>
      </c>
      <c r="H9" s="41">
        <v>0</v>
      </c>
      <c r="I9" s="41">
        <f>ROUND(G9*H9,P4)</f>
        <v>0</v>
      </c>
      <c r="J9" s="36"/>
      <c r="O9" s="42">
        <f>I9*0.21</f>
        <v>0</v>
      </c>
      <c r="P9">
        <v>3</v>
      </c>
    </row>
    <row r="10" ht="195">
      <c r="A10" s="36" t="s">
        <v>54</v>
      </c>
      <c r="B10" s="43"/>
      <c r="C10" s="44"/>
      <c r="D10" s="44"/>
      <c r="E10" s="38" t="s">
        <v>55</v>
      </c>
      <c r="F10" s="44"/>
      <c r="G10" s="44"/>
      <c r="H10" s="44"/>
      <c r="I10" s="44"/>
      <c r="J10" s="45"/>
    </row>
    <row r="11">
      <c r="A11" s="36" t="s">
        <v>56</v>
      </c>
      <c r="B11" s="43"/>
      <c r="C11" s="44"/>
      <c r="D11" s="44"/>
      <c r="E11" s="46" t="s">
        <v>57</v>
      </c>
      <c r="F11" s="44"/>
      <c r="G11" s="44"/>
      <c r="H11" s="44"/>
      <c r="I11" s="44"/>
      <c r="J11" s="45"/>
    </row>
    <row r="12" ht="30">
      <c r="A12" s="36" t="s">
        <v>58</v>
      </c>
      <c r="B12" s="43"/>
      <c r="C12" s="44"/>
      <c r="D12" s="44"/>
      <c r="E12" s="38" t="s">
        <v>59</v>
      </c>
      <c r="F12" s="44"/>
      <c r="G12" s="44"/>
      <c r="H12" s="44"/>
      <c r="I12" s="44"/>
      <c r="J12" s="45"/>
    </row>
    <row r="13">
      <c r="A13" s="36" t="s">
        <v>50</v>
      </c>
      <c r="B13" s="36">
        <v>2</v>
      </c>
      <c r="C13" s="37" t="s">
        <v>60</v>
      </c>
      <c r="D13" s="36"/>
      <c r="E13" s="38" t="s">
        <v>61</v>
      </c>
      <c r="F13" s="39" t="s">
        <v>53</v>
      </c>
      <c r="G13" s="40">
        <v>1</v>
      </c>
      <c r="H13" s="41">
        <v>0</v>
      </c>
      <c r="I13" s="41">
        <f>ROUND(G13*H13,P4)</f>
        <v>0</v>
      </c>
      <c r="J13" s="36"/>
      <c r="O13" s="42">
        <f>I13*0.21</f>
        <v>0</v>
      </c>
      <c r="P13">
        <v>3</v>
      </c>
    </row>
    <row r="14" ht="90">
      <c r="A14" s="36" t="s">
        <v>54</v>
      </c>
      <c r="B14" s="43"/>
      <c r="C14" s="44"/>
      <c r="D14" s="44"/>
      <c r="E14" s="38" t="s">
        <v>62</v>
      </c>
      <c r="F14" s="44"/>
      <c r="G14" s="44"/>
      <c r="H14" s="44"/>
      <c r="I14" s="44"/>
      <c r="J14" s="45"/>
    </row>
    <row r="15">
      <c r="A15" s="36" t="s">
        <v>56</v>
      </c>
      <c r="B15" s="43"/>
      <c r="C15" s="44"/>
      <c r="D15" s="44"/>
      <c r="E15" s="46" t="s">
        <v>63</v>
      </c>
      <c r="F15" s="44"/>
      <c r="G15" s="44"/>
      <c r="H15" s="44"/>
      <c r="I15" s="44"/>
      <c r="J15" s="45"/>
    </row>
    <row r="16" ht="30">
      <c r="A16" s="36" t="s">
        <v>58</v>
      </c>
      <c r="B16" s="43"/>
      <c r="C16" s="44"/>
      <c r="D16" s="44"/>
      <c r="E16" s="38" t="s">
        <v>64</v>
      </c>
      <c r="F16" s="44"/>
      <c r="G16" s="44"/>
      <c r="H16" s="44"/>
      <c r="I16" s="44"/>
      <c r="J16" s="45"/>
    </row>
    <row r="17">
      <c r="A17" s="36" t="s">
        <v>50</v>
      </c>
      <c r="B17" s="36">
        <v>3</v>
      </c>
      <c r="C17" s="37" t="s">
        <v>65</v>
      </c>
      <c r="D17" s="36"/>
      <c r="E17" s="38" t="s">
        <v>66</v>
      </c>
      <c r="F17" s="39" t="s">
        <v>67</v>
      </c>
      <c r="G17" s="40">
        <v>1</v>
      </c>
      <c r="H17" s="41">
        <v>0</v>
      </c>
      <c r="I17" s="41">
        <f>ROUND(G17*H17,P4)</f>
        <v>0</v>
      </c>
      <c r="J17" s="36"/>
      <c r="O17" s="42">
        <f>I17*0.21</f>
        <v>0</v>
      </c>
      <c r="P17">
        <v>3</v>
      </c>
    </row>
    <row r="18">
      <c r="A18" s="36" t="s">
        <v>54</v>
      </c>
      <c r="B18" s="43"/>
      <c r="C18" s="44"/>
      <c r="D18" s="44"/>
      <c r="E18" s="38" t="s">
        <v>68</v>
      </c>
      <c r="F18" s="44"/>
      <c r="G18" s="44"/>
      <c r="H18" s="44"/>
      <c r="I18" s="44"/>
      <c r="J18" s="45"/>
    </row>
    <row r="19">
      <c r="A19" s="36" t="s">
        <v>56</v>
      </c>
      <c r="B19" s="43"/>
      <c r="C19" s="44"/>
      <c r="D19" s="44"/>
      <c r="E19" s="46" t="s">
        <v>69</v>
      </c>
      <c r="F19" s="44"/>
      <c r="G19" s="44"/>
      <c r="H19" s="44"/>
      <c r="I19" s="44"/>
      <c r="J19" s="45"/>
    </row>
    <row r="20" ht="30">
      <c r="A20" s="36" t="s">
        <v>58</v>
      </c>
      <c r="B20" s="43"/>
      <c r="C20" s="44"/>
      <c r="D20" s="44"/>
      <c r="E20" s="38" t="s">
        <v>64</v>
      </c>
      <c r="F20" s="44"/>
      <c r="G20" s="44"/>
      <c r="H20" s="44"/>
      <c r="I20" s="44"/>
      <c r="J20" s="45"/>
    </row>
    <row r="21">
      <c r="A21" s="36" t="s">
        <v>50</v>
      </c>
      <c r="B21" s="36">
        <v>4</v>
      </c>
      <c r="C21" s="37" t="s">
        <v>70</v>
      </c>
      <c r="D21" s="36"/>
      <c r="E21" s="38" t="s">
        <v>71</v>
      </c>
      <c r="F21" s="39" t="s">
        <v>53</v>
      </c>
      <c r="G21" s="40">
        <v>1</v>
      </c>
      <c r="H21" s="41">
        <v>0</v>
      </c>
      <c r="I21" s="41">
        <f>ROUND(G21*H21,P4)</f>
        <v>0</v>
      </c>
      <c r="J21" s="36"/>
      <c r="O21" s="42">
        <f>I21*0.21</f>
        <v>0</v>
      </c>
      <c r="P21">
        <v>3</v>
      </c>
    </row>
    <row r="22" ht="45">
      <c r="A22" s="36" t="s">
        <v>54</v>
      </c>
      <c r="B22" s="43"/>
      <c r="C22" s="44"/>
      <c r="D22" s="44"/>
      <c r="E22" s="38" t="s">
        <v>72</v>
      </c>
      <c r="F22" s="44"/>
      <c r="G22" s="44"/>
      <c r="H22" s="44"/>
      <c r="I22" s="44"/>
      <c r="J22" s="45"/>
    </row>
    <row r="23">
      <c r="A23" s="36" t="s">
        <v>56</v>
      </c>
      <c r="B23" s="43"/>
      <c r="C23" s="44"/>
      <c r="D23" s="44"/>
      <c r="E23" s="46" t="s">
        <v>63</v>
      </c>
      <c r="F23" s="44"/>
      <c r="G23" s="44"/>
      <c r="H23" s="44"/>
      <c r="I23" s="44"/>
      <c r="J23" s="45"/>
    </row>
    <row r="24" ht="30">
      <c r="A24" s="36" t="s">
        <v>58</v>
      </c>
      <c r="B24" s="43"/>
      <c r="C24" s="44"/>
      <c r="D24" s="44"/>
      <c r="E24" s="38" t="s">
        <v>64</v>
      </c>
      <c r="F24" s="44"/>
      <c r="G24" s="44"/>
      <c r="H24" s="44"/>
      <c r="I24" s="44"/>
      <c r="J24" s="45"/>
    </row>
    <row r="25">
      <c r="A25" s="36" t="s">
        <v>50</v>
      </c>
      <c r="B25" s="36">
        <v>5</v>
      </c>
      <c r="C25" s="37" t="s">
        <v>73</v>
      </c>
      <c r="D25" s="36" t="s">
        <v>74</v>
      </c>
      <c r="E25" s="38" t="s">
        <v>75</v>
      </c>
      <c r="F25" s="39" t="s">
        <v>53</v>
      </c>
      <c r="G25" s="40">
        <v>1</v>
      </c>
      <c r="H25" s="41">
        <v>0</v>
      </c>
      <c r="I25" s="41">
        <f>ROUND(G25*H25,P4)</f>
        <v>0</v>
      </c>
      <c r="J25" s="36"/>
      <c r="O25" s="42">
        <f>I25*0.21</f>
        <v>0</v>
      </c>
      <c r="P25">
        <v>3</v>
      </c>
    </row>
    <row r="26" ht="30">
      <c r="A26" s="36" t="s">
        <v>54</v>
      </c>
      <c r="B26" s="43"/>
      <c r="C26" s="44"/>
      <c r="D26" s="44"/>
      <c r="E26" s="38" t="s">
        <v>76</v>
      </c>
      <c r="F26" s="44"/>
      <c r="G26" s="44"/>
      <c r="H26" s="44"/>
      <c r="I26" s="44"/>
      <c r="J26" s="45"/>
    </row>
    <row r="27">
      <c r="A27" s="36" t="s">
        <v>56</v>
      </c>
      <c r="B27" s="43"/>
      <c r="C27" s="44"/>
      <c r="D27" s="44"/>
      <c r="E27" s="46" t="s">
        <v>77</v>
      </c>
      <c r="F27" s="44"/>
      <c r="G27" s="44"/>
      <c r="H27" s="44"/>
      <c r="I27" s="44"/>
      <c r="J27" s="45"/>
    </row>
    <row r="28" ht="105">
      <c r="A28" s="36" t="s">
        <v>58</v>
      </c>
      <c r="B28" s="43"/>
      <c r="C28" s="44"/>
      <c r="D28" s="44"/>
      <c r="E28" s="38" t="s">
        <v>78</v>
      </c>
      <c r="F28" s="44"/>
      <c r="G28" s="44"/>
      <c r="H28" s="44"/>
      <c r="I28" s="44"/>
      <c r="J28" s="45"/>
    </row>
    <row r="29">
      <c r="A29" s="36" t="s">
        <v>50</v>
      </c>
      <c r="B29" s="36">
        <v>6</v>
      </c>
      <c r="C29" s="37" t="s">
        <v>79</v>
      </c>
      <c r="D29" s="36"/>
      <c r="E29" s="38" t="s">
        <v>80</v>
      </c>
      <c r="F29" s="39" t="s">
        <v>53</v>
      </c>
      <c r="G29" s="40">
        <v>1</v>
      </c>
      <c r="H29" s="41">
        <v>0</v>
      </c>
      <c r="I29" s="41">
        <f>ROUND(G29*H29,P4)</f>
        <v>0</v>
      </c>
      <c r="J29" s="36"/>
      <c r="O29" s="42">
        <f>I29*0.21</f>
        <v>0</v>
      </c>
      <c r="P29">
        <v>3</v>
      </c>
    </row>
    <row r="30">
      <c r="A30" s="36" t="s">
        <v>54</v>
      </c>
      <c r="B30" s="43"/>
      <c r="C30" s="44"/>
      <c r="D30" s="44"/>
      <c r="E30" s="38" t="s">
        <v>81</v>
      </c>
      <c r="F30" s="44"/>
      <c r="G30" s="44"/>
      <c r="H30" s="44"/>
      <c r="I30" s="44"/>
      <c r="J30" s="45"/>
    </row>
    <row r="31">
      <c r="A31" s="36" t="s">
        <v>56</v>
      </c>
      <c r="B31" s="43"/>
      <c r="C31" s="44"/>
      <c r="D31" s="44"/>
      <c r="E31" s="46" t="s">
        <v>63</v>
      </c>
      <c r="F31" s="44"/>
      <c r="G31" s="44"/>
      <c r="H31" s="44"/>
      <c r="I31" s="44"/>
      <c r="J31" s="45"/>
    </row>
    <row r="32" ht="75">
      <c r="A32" s="36" t="s">
        <v>58</v>
      </c>
      <c r="B32" s="47"/>
      <c r="C32" s="48"/>
      <c r="D32" s="48"/>
      <c r="E32" s="38" t="s">
        <v>82</v>
      </c>
      <c r="F32" s="48"/>
      <c r="G32" s="48"/>
      <c r="H32" s="48"/>
      <c r="I32" s="48"/>
      <c r="J32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29</v>
      </c>
      <c r="F2" s="16"/>
      <c r="G2" s="16"/>
      <c r="H2" s="16"/>
      <c r="I2" s="16"/>
      <c r="J2" s="18"/>
    </row>
    <row r="3" ht="30">
      <c r="A3" s="3" t="s">
        <v>30</v>
      </c>
      <c r="B3" s="19" t="s">
        <v>31</v>
      </c>
      <c r="C3" s="20" t="s">
        <v>32</v>
      </c>
      <c r="D3" s="21"/>
      <c r="E3" s="22" t="s">
        <v>33</v>
      </c>
      <c r="F3" s="16"/>
      <c r="G3" s="16"/>
      <c r="H3" s="23" t="s">
        <v>13</v>
      </c>
      <c r="I3" s="24">
        <f>SUMIFS(I8:I90,A8:A90,"SD")</f>
        <v>0</v>
      </c>
      <c r="J3" s="18"/>
      <c r="O3">
        <v>0</v>
      </c>
      <c r="P3">
        <v>2</v>
      </c>
    </row>
    <row r="4">
      <c r="A4" s="3" t="s">
        <v>34</v>
      </c>
      <c r="B4" s="19" t="s">
        <v>35</v>
      </c>
      <c r="C4" s="20" t="s">
        <v>13</v>
      </c>
      <c r="D4" s="21"/>
      <c r="E4" s="22" t="s">
        <v>14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36</v>
      </c>
      <c r="B5" s="26" t="s">
        <v>37</v>
      </c>
      <c r="C5" s="7" t="s">
        <v>38</v>
      </c>
      <c r="D5" s="7" t="s">
        <v>39</v>
      </c>
      <c r="E5" s="7" t="s">
        <v>40</v>
      </c>
      <c r="F5" s="7" t="s">
        <v>41</v>
      </c>
      <c r="G5" s="7" t="s">
        <v>42</v>
      </c>
      <c r="H5" s="7" t="s">
        <v>43</v>
      </c>
      <c r="I5" s="7"/>
      <c r="J5" s="27" t="s">
        <v>44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45</v>
      </c>
      <c r="I6" s="7" t="s">
        <v>46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47</v>
      </c>
      <c r="B8" s="31"/>
      <c r="C8" s="32" t="s">
        <v>48</v>
      </c>
      <c r="D8" s="33"/>
      <c r="E8" s="30" t="s">
        <v>49</v>
      </c>
      <c r="F8" s="33"/>
      <c r="G8" s="33"/>
      <c r="H8" s="33"/>
      <c r="I8" s="34">
        <f>SUMIFS(I9:I16,A9:A16,"P")</f>
        <v>0</v>
      </c>
      <c r="J8" s="35"/>
    </row>
    <row r="9" ht="30">
      <c r="A9" s="36" t="s">
        <v>50</v>
      </c>
      <c r="B9" s="36">
        <v>1</v>
      </c>
      <c r="C9" s="37" t="s">
        <v>83</v>
      </c>
      <c r="D9" s="36" t="s">
        <v>84</v>
      </c>
      <c r="E9" s="38" t="s">
        <v>85</v>
      </c>
      <c r="F9" s="39" t="s">
        <v>86</v>
      </c>
      <c r="G9" s="40">
        <v>436.44</v>
      </c>
      <c r="H9" s="41">
        <v>0</v>
      </c>
      <c r="I9" s="41">
        <f>ROUND(G9*H9,P4)</f>
        <v>0</v>
      </c>
      <c r="J9" s="36"/>
      <c r="O9" s="42">
        <f>I9*0.21</f>
        <v>0</v>
      </c>
      <c r="P9">
        <v>3</v>
      </c>
    </row>
    <row r="10">
      <c r="A10" s="36" t="s">
        <v>54</v>
      </c>
      <c r="B10" s="43"/>
      <c r="C10" s="44"/>
      <c r="D10" s="44"/>
      <c r="E10" s="50" t="s">
        <v>84</v>
      </c>
      <c r="F10" s="44"/>
      <c r="G10" s="44"/>
      <c r="H10" s="44"/>
      <c r="I10" s="44"/>
      <c r="J10" s="45"/>
    </row>
    <row r="11">
      <c r="A11" s="36" t="s">
        <v>56</v>
      </c>
      <c r="B11" s="43"/>
      <c r="C11" s="44"/>
      <c r="D11" s="44"/>
      <c r="E11" s="46" t="s">
        <v>87</v>
      </c>
      <c r="F11" s="44"/>
      <c r="G11" s="44"/>
      <c r="H11" s="44"/>
      <c r="I11" s="44"/>
      <c r="J11" s="45"/>
    </row>
    <row r="12" ht="165">
      <c r="A12" s="36" t="s">
        <v>58</v>
      </c>
      <c r="B12" s="43"/>
      <c r="C12" s="44"/>
      <c r="D12" s="44"/>
      <c r="E12" s="38" t="s">
        <v>88</v>
      </c>
      <c r="F12" s="44"/>
      <c r="G12" s="44"/>
      <c r="H12" s="44"/>
      <c r="I12" s="44"/>
      <c r="J12" s="45"/>
    </row>
    <row r="13" ht="30">
      <c r="A13" s="36" t="s">
        <v>50</v>
      </c>
      <c r="B13" s="36">
        <v>2</v>
      </c>
      <c r="C13" s="37" t="s">
        <v>89</v>
      </c>
      <c r="D13" s="36" t="s">
        <v>84</v>
      </c>
      <c r="E13" s="38" t="s">
        <v>90</v>
      </c>
      <c r="F13" s="39" t="s">
        <v>86</v>
      </c>
      <c r="G13" s="40">
        <v>649.97500000000002</v>
      </c>
      <c r="H13" s="41">
        <v>0</v>
      </c>
      <c r="I13" s="41">
        <f>ROUND(G13*H13,P4)</f>
        <v>0</v>
      </c>
      <c r="J13" s="36"/>
      <c r="O13" s="42">
        <f>I13*0.21</f>
        <v>0</v>
      </c>
      <c r="P13">
        <v>3</v>
      </c>
    </row>
    <row r="14">
      <c r="A14" s="36" t="s">
        <v>54</v>
      </c>
      <c r="B14" s="43"/>
      <c r="C14" s="44"/>
      <c r="D14" s="44"/>
      <c r="E14" s="50" t="s">
        <v>84</v>
      </c>
      <c r="F14" s="44"/>
      <c r="G14" s="44"/>
      <c r="H14" s="44"/>
      <c r="I14" s="44"/>
      <c r="J14" s="45"/>
    </row>
    <row r="15" ht="120">
      <c r="A15" s="36" t="s">
        <v>56</v>
      </c>
      <c r="B15" s="43"/>
      <c r="C15" s="44"/>
      <c r="D15" s="44"/>
      <c r="E15" s="46" t="s">
        <v>91</v>
      </c>
      <c r="F15" s="44"/>
      <c r="G15" s="44"/>
      <c r="H15" s="44"/>
      <c r="I15" s="44"/>
      <c r="J15" s="45"/>
    </row>
    <row r="16" ht="165">
      <c r="A16" s="36" t="s">
        <v>58</v>
      </c>
      <c r="B16" s="43"/>
      <c r="C16" s="44"/>
      <c r="D16" s="44"/>
      <c r="E16" s="38" t="s">
        <v>88</v>
      </c>
      <c r="F16" s="44"/>
      <c r="G16" s="44"/>
      <c r="H16" s="44"/>
      <c r="I16" s="44"/>
      <c r="J16" s="45"/>
    </row>
    <row r="17">
      <c r="A17" s="30" t="s">
        <v>47</v>
      </c>
      <c r="B17" s="31"/>
      <c r="C17" s="32" t="s">
        <v>92</v>
      </c>
      <c r="D17" s="33"/>
      <c r="E17" s="30" t="s">
        <v>93</v>
      </c>
      <c r="F17" s="33"/>
      <c r="G17" s="33"/>
      <c r="H17" s="33"/>
      <c r="I17" s="34">
        <f>SUMIFS(I18:I57,A18:A57,"P")</f>
        <v>0</v>
      </c>
      <c r="J17" s="35"/>
    </row>
    <row r="18">
      <c r="A18" s="36" t="s">
        <v>50</v>
      </c>
      <c r="B18" s="36">
        <v>8</v>
      </c>
      <c r="C18" s="37" t="s">
        <v>94</v>
      </c>
      <c r="D18" s="36" t="s">
        <v>84</v>
      </c>
      <c r="E18" s="38" t="s">
        <v>95</v>
      </c>
      <c r="F18" s="39" t="s">
        <v>96</v>
      </c>
      <c r="G18" s="40">
        <v>181.84999999999999</v>
      </c>
      <c r="H18" s="41">
        <v>0</v>
      </c>
      <c r="I18" s="41">
        <f>ROUND(G18*H18,P4)</f>
        <v>0</v>
      </c>
      <c r="J18" s="36"/>
      <c r="O18" s="42">
        <f>I18*0.21</f>
        <v>0</v>
      </c>
      <c r="P18">
        <v>3</v>
      </c>
    </row>
    <row r="19" ht="30">
      <c r="A19" s="36" t="s">
        <v>54</v>
      </c>
      <c r="B19" s="43"/>
      <c r="C19" s="44"/>
      <c r="D19" s="44"/>
      <c r="E19" s="38" t="s">
        <v>97</v>
      </c>
      <c r="F19" s="44"/>
      <c r="G19" s="44"/>
      <c r="H19" s="44"/>
      <c r="I19" s="44"/>
      <c r="J19" s="45"/>
    </row>
    <row r="20" ht="45">
      <c r="A20" s="36" t="s">
        <v>56</v>
      </c>
      <c r="B20" s="43"/>
      <c r="C20" s="44"/>
      <c r="D20" s="44"/>
      <c r="E20" s="46" t="s">
        <v>98</v>
      </c>
      <c r="F20" s="44"/>
      <c r="G20" s="44"/>
      <c r="H20" s="44"/>
      <c r="I20" s="44"/>
      <c r="J20" s="45"/>
    </row>
    <row r="21" ht="120">
      <c r="A21" s="36" t="s">
        <v>58</v>
      </c>
      <c r="B21" s="43"/>
      <c r="C21" s="44"/>
      <c r="D21" s="44"/>
      <c r="E21" s="38" t="s">
        <v>99</v>
      </c>
      <c r="F21" s="44"/>
      <c r="G21" s="44"/>
      <c r="H21" s="44"/>
      <c r="I21" s="44"/>
      <c r="J21" s="45"/>
    </row>
    <row r="22">
      <c r="A22" s="36" t="s">
        <v>50</v>
      </c>
      <c r="B22" s="36">
        <v>9</v>
      </c>
      <c r="C22" s="37" t="s">
        <v>100</v>
      </c>
      <c r="D22" s="36" t="s">
        <v>84</v>
      </c>
      <c r="E22" s="38" t="s">
        <v>101</v>
      </c>
      <c r="F22" s="39" t="s">
        <v>96</v>
      </c>
      <c r="G22" s="40">
        <v>38.149999999999999</v>
      </c>
      <c r="H22" s="41">
        <v>0</v>
      </c>
      <c r="I22" s="41">
        <f>ROUND(G22*H22,P4)</f>
        <v>0</v>
      </c>
      <c r="J22" s="36"/>
      <c r="O22" s="42">
        <f>I22*0.21</f>
        <v>0</v>
      </c>
      <c r="P22">
        <v>3</v>
      </c>
    </row>
    <row r="23" ht="30">
      <c r="A23" s="36" t="s">
        <v>54</v>
      </c>
      <c r="B23" s="43"/>
      <c r="C23" s="44"/>
      <c r="D23" s="44"/>
      <c r="E23" s="38" t="s">
        <v>102</v>
      </c>
      <c r="F23" s="44"/>
      <c r="G23" s="44"/>
      <c r="H23" s="44"/>
      <c r="I23" s="44"/>
      <c r="J23" s="45"/>
    </row>
    <row r="24" ht="75">
      <c r="A24" s="36" t="s">
        <v>56</v>
      </c>
      <c r="B24" s="43"/>
      <c r="C24" s="44"/>
      <c r="D24" s="44"/>
      <c r="E24" s="46" t="s">
        <v>103</v>
      </c>
      <c r="F24" s="44"/>
      <c r="G24" s="44"/>
      <c r="H24" s="44"/>
      <c r="I24" s="44"/>
      <c r="J24" s="45"/>
    </row>
    <row r="25" ht="135">
      <c r="A25" s="36" t="s">
        <v>58</v>
      </c>
      <c r="B25" s="43"/>
      <c r="C25" s="44"/>
      <c r="D25" s="44"/>
      <c r="E25" s="38" t="s">
        <v>104</v>
      </c>
      <c r="F25" s="44"/>
      <c r="G25" s="44"/>
      <c r="H25" s="44"/>
      <c r="I25" s="44"/>
      <c r="J25" s="45"/>
    </row>
    <row r="26" ht="30">
      <c r="A26" s="36" t="s">
        <v>50</v>
      </c>
      <c r="B26" s="36">
        <v>10</v>
      </c>
      <c r="C26" s="37" t="s">
        <v>105</v>
      </c>
      <c r="D26" s="36" t="s">
        <v>84</v>
      </c>
      <c r="E26" s="38" t="s">
        <v>106</v>
      </c>
      <c r="F26" s="39" t="s">
        <v>96</v>
      </c>
      <c r="G26" s="40">
        <v>1990.7929999999999</v>
      </c>
      <c r="H26" s="41">
        <v>0</v>
      </c>
      <c r="I26" s="41">
        <f>ROUND(G26*H26,P4)</f>
        <v>0</v>
      </c>
      <c r="J26" s="36"/>
      <c r="O26" s="42">
        <f>I26*0.21</f>
        <v>0</v>
      </c>
      <c r="P26">
        <v>3</v>
      </c>
    </row>
    <row r="27">
      <c r="A27" s="36" t="s">
        <v>54</v>
      </c>
      <c r="B27" s="43"/>
      <c r="C27" s="44"/>
      <c r="D27" s="44"/>
      <c r="E27" s="50" t="s">
        <v>84</v>
      </c>
      <c r="F27" s="44"/>
      <c r="G27" s="44"/>
      <c r="H27" s="44"/>
      <c r="I27" s="44"/>
      <c r="J27" s="45"/>
    </row>
    <row r="28" ht="75">
      <c r="A28" s="36" t="s">
        <v>56</v>
      </c>
      <c r="B28" s="43"/>
      <c r="C28" s="44"/>
      <c r="D28" s="44"/>
      <c r="E28" s="46" t="s">
        <v>107</v>
      </c>
      <c r="F28" s="44"/>
      <c r="G28" s="44"/>
      <c r="H28" s="44"/>
      <c r="I28" s="44"/>
      <c r="J28" s="45"/>
    </row>
    <row r="29" ht="120">
      <c r="A29" s="36" t="s">
        <v>58</v>
      </c>
      <c r="B29" s="43"/>
      <c r="C29" s="44"/>
      <c r="D29" s="44"/>
      <c r="E29" s="38" t="s">
        <v>99</v>
      </c>
      <c r="F29" s="44"/>
      <c r="G29" s="44"/>
      <c r="H29" s="44"/>
      <c r="I29" s="44"/>
      <c r="J29" s="45"/>
    </row>
    <row r="30">
      <c r="A30" s="36" t="s">
        <v>50</v>
      </c>
      <c r="B30" s="36">
        <v>11</v>
      </c>
      <c r="C30" s="37" t="s">
        <v>108</v>
      </c>
      <c r="D30" s="36" t="s">
        <v>84</v>
      </c>
      <c r="E30" s="38" t="s">
        <v>109</v>
      </c>
      <c r="F30" s="39" t="s">
        <v>96</v>
      </c>
      <c r="G30" s="40">
        <v>111.181</v>
      </c>
      <c r="H30" s="41">
        <v>0</v>
      </c>
      <c r="I30" s="41">
        <f>ROUND(G30*H30,P4)</f>
        <v>0</v>
      </c>
      <c r="J30" s="36"/>
      <c r="O30" s="42">
        <f>I30*0.21</f>
        <v>0</v>
      </c>
      <c r="P30">
        <v>3</v>
      </c>
    </row>
    <row r="31" ht="45">
      <c r="A31" s="36" t="s">
        <v>54</v>
      </c>
      <c r="B31" s="43"/>
      <c r="C31" s="44"/>
      <c r="D31" s="44"/>
      <c r="E31" s="38" t="s">
        <v>110</v>
      </c>
      <c r="F31" s="44"/>
      <c r="G31" s="44"/>
      <c r="H31" s="44"/>
      <c r="I31" s="44"/>
      <c r="J31" s="45"/>
    </row>
    <row r="32" ht="45">
      <c r="A32" s="36" t="s">
        <v>56</v>
      </c>
      <c r="B32" s="43"/>
      <c r="C32" s="44"/>
      <c r="D32" s="44"/>
      <c r="E32" s="46" t="s">
        <v>111</v>
      </c>
      <c r="F32" s="44"/>
      <c r="G32" s="44"/>
      <c r="H32" s="44"/>
      <c r="I32" s="44"/>
      <c r="J32" s="45"/>
    </row>
    <row r="33" ht="120">
      <c r="A33" s="36" t="s">
        <v>58</v>
      </c>
      <c r="B33" s="43"/>
      <c r="C33" s="44"/>
      <c r="D33" s="44"/>
      <c r="E33" s="38" t="s">
        <v>99</v>
      </c>
      <c r="F33" s="44"/>
      <c r="G33" s="44"/>
      <c r="H33" s="44"/>
      <c r="I33" s="44"/>
      <c r="J33" s="45"/>
    </row>
    <row r="34">
      <c r="A34" s="36" t="s">
        <v>50</v>
      </c>
      <c r="B34" s="36">
        <v>12</v>
      </c>
      <c r="C34" s="37" t="s">
        <v>112</v>
      </c>
      <c r="D34" s="36" t="s">
        <v>84</v>
      </c>
      <c r="E34" s="38" t="s">
        <v>113</v>
      </c>
      <c r="F34" s="39" t="s">
        <v>96</v>
      </c>
      <c r="G34" s="40">
        <v>13.56</v>
      </c>
      <c r="H34" s="41">
        <v>0</v>
      </c>
      <c r="I34" s="41">
        <f>ROUND(G34*H34,P4)</f>
        <v>0</v>
      </c>
      <c r="J34" s="36"/>
      <c r="O34" s="42">
        <f>I34*0.21</f>
        <v>0</v>
      </c>
      <c r="P34">
        <v>3</v>
      </c>
    </row>
    <row r="35" ht="30">
      <c r="A35" s="36" t="s">
        <v>54</v>
      </c>
      <c r="B35" s="43"/>
      <c r="C35" s="44"/>
      <c r="D35" s="44"/>
      <c r="E35" s="38" t="s">
        <v>114</v>
      </c>
      <c r="F35" s="44"/>
      <c r="G35" s="44"/>
      <c r="H35" s="44"/>
      <c r="I35" s="44"/>
      <c r="J35" s="45"/>
    </row>
    <row r="36" ht="45">
      <c r="A36" s="36" t="s">
        <v>56</v>
      </c>
      <c r="B36" s="43"/>
      <c r="C36" s="44"/>
      <c r="D36" s="44"/>
      <c r="E36" s="46" t="s">
        <v>115</v>
      </c>
      <c r="F36" s="44"/>
      <c r="G36" s="44"/>
      <c r="H36" s="44"/>
      <c r="I36" s="44"/>
      <c r="J36" s="45"/>
    </row>
    <row r="37" ht="120">
      <c r="A37" s="36" t="s">
        <v>58</v>
      </c>
      <c r="B37" s="43"/>
      <c r="C37" s="44"/>
      <c r="D37" s="44"/>
      <c r="E37" s="38" t="s">
        <v>99</v>
      </c>
      <c r="F37" s="44"/>
      <c r="G37" s="44"/>
      <c r="H37" s="44"/>
      <c r="I37" s="44"/>
      <c r="J37" s="45"/>
    </row>
    <row r="38">
      <c r="A38" s="36" t="s">
        <v>50</v>
      </c>
      <c r="B38" s="36">
        <v>13</v>
      </c>
      <c r="C38" s="37" t="s">
        <v>116</v>
      </c>
      <c r="D38" s="36" t="s">
        <v>84</v>
      </c>
      <c r="E38" s="38" t="s">
        <v>117</v>
      </c>
      <c r="F38" s="39" t="s">
        <v>118</v>
      </c>
      <c r="G38" s="40">
        <v>731</v>
      </c>
      <c r="H38" s="41">
        <v>0</v>
      </c>
      <c r="I38" s="41">
        <f>ROUND(G38*H38,P4)</f>
        <v>0</v>
      </c>
      <c r="J38" s="36"/>
      <c r="O38" s="42">
        <f>I38*0.21</f>
        <v>0</v>
      </c>
      <c r="P38">
        <v>3</v>
      </c>
    </row>
    <row r="39" ht="30">
      <c r="A39" s="36" t="s">
        <v>54</v>
      </c>
      <c r="B39" s="43"/>
      <c r="C39" s="44"/>
      <c r="D39" s="44"/>
      <c r="E39" s="38" t="s">
        <v>119</v>
      </c>
      <c r="F39" s="44"/>
      <c r="G39" s="44"/>
      <c r="H39" s="44"/>
      <c r="I39" s="44"/>
      <c r="J39" s="45"/>
    </row>
    <row r="40" ht="45">
      <c r="A40" s="36" t="s">
        <v>56</v>
      </c>
      <c r="B40" s="43"/>
      <c r="C40" s="44"/>
      <c r="D40" s="44"/>
      <c r="E40" s="46" t="s">
        <v>120</v>
      </c>
      <c r="F40" s="44"/>
      <c r="G40" s="44"/>
      <c r="H40" s="44"/>
      <c r="I40" s="44"/>
      <c r="J40" s="45"/>
    </row>
    <row r="41" ht="120">
      <c r="A41" s="36" t="s">
        <v>58</v>
      </c>
      <c r="B41" s="43"/>
      <c r="C41" s="44"/>
      <c r="D41" s="44"/>
      <c r="E41" s="38" t="s">
        <v>99</v>
      </c>
      <c r="F41" s="44"/>
      <c r="G41" s="44"/>
      <c r="H41" s="44"/>
      <c r="I41" s="44"/>
      <c r="J41" s="45"/>
    </row>
    <row r="42">
      <c r="A42" s="36" t="s">
        <v>50</v>
      </c>
      <c r="B42" s="36">
        <v>14</v>
      </c>
      <c r="C42" s="37" t="s">
        <v>121</v>
      </c>
      <c r="D42" s="36" t="s">
        <v>84</v>
      </c>
      <c r="E42" s="38" t="s">
        <v>122</v>
      </c>
      <c r="F42" s="39" t="s">
        <v>96</v>
      </c>
      <c r="G42" s="40">
        <v>753.35000000000002</v>
      </c>
      <c r="H42" s="41">
        <v>0</v>
      </c>
      <c r="I42" s="41">
        <f>ROUND(G42*H42,P4)</f>
        <v>0</v>
      </c>
      <c r="J42" s="36"/>
      <c r="O42" s="42">
        <f>I42*0.21</f>
        <v>0</v>
      </c>
      <c r="P42">
        <v>3</v>
      </c>
    </row>
    <row r="43" ht="45">
      <c r="A43" s="36" t="s">
        <v>54</v>
      </c>
      <c r="B43" s="43"/>
      <c r="C43" s="44"/>
      <c r="D43" s="44"/>
      <c r="E43" s="38" t="s">
        <v>123</v>
      </c>
      <c r="F43" s="44"/>
      <c r="G43" s="44"/>
      <c r="H43" s="44"/>
      <c r="I43" s="44"/>
      <c r="J43" s="45"/>
    </row>
    <row r="44" ht="60">
      <c r="A44" s="36" t="s">
        <v>56</v>
      </c>
      <c r="B44" s="43"/>
      <c r="C44" s="44"/>
      <c r="D44" s="44"/>
      <c r="E44" s="46" t="s">
        <v>124</v>
      </c>
      <c r="F44" s="44"/>
      <c r="G44" s="44"/>
      <c r="H44" s="44"/>
      <c r="I44" s="44"/>
      <c r="J44" s="45"/>
    </row>
    <row r="45" ht="120">
      <c r="A45" s="36" t="s">
        <v>58</v>
      </c>
      <c r="B45" s="43"/>
      <c r="C45" s="44"/>
      <c r="D45" s="44"/>
      <c r="E45" s="38" t="s">
        <v>99</v>
      </c>
      <c r="F45" s="44"/>
      <c r="G45" s="44"/>
      <c r="H45" s="44"/>
      <c r="I45" s="44"/>
      <c r="J45" s="45"/>
    </row>
    <row r="46">
      <c r="A46" s="36" t="s">
        <v>50</v>
      </c>
      <c r="B46" s="36">
        <v>15</v>
      </c>
      <c r="C46" s="37" t="s">
        <v>125</v>
      </c>
      <c r="D46" s="36" t="s">
        <v>84</v>
      </c>
      <c r="E46" s="38" t="s">
        <v>126</v>
      </c>
      <c r="F46" s="39" t="s">
        <v>96</v>
      </c>
      <c r="G46" s="40">
        <v>672</v>
      </c>
      <c r="H46" s="41">
        <v>0</v>
      </c>
      <c r="I46" s="41">
        <f>ROUND(G46*H46,P4)</f>
        <v>0</v>
      </c>
      <c r="J46" s="36"/>
      <c r="O46" s="42">
        <f>I46*0.21</f>
        <v>0</v>
      </c>
      <c r="P46">
        <v>3</v>
      </c>
    </row>
    <row r="47" ht="30">
      <c r="A47" s="36" t="s">
        <v>54</v>
      </c>
      <c r="B47" s="43"/>
      <c r="C47" s="44"/>
      <c r="D47" s="44"/>
      <c r="E47" s="38" t="s">
        <v>127</v>
      </c>
      <c r="F47" s="44"/>
      <c r="G47" s="44"/>
      <c r="H47" s="44"/>
      <c r="I47" s="44"/>
      <c r="J47" s="45"/>
    </row>
    <row r="48" ht="90">
      <c r="A48" s="36" t="s">
        <v>56</v>
      </c>
      <c r="B48" s="43"/>
      <c r="C48" s="44"/>
      <c r="D48" s="44"/>
      <c r="E48" s="46" t="s">
        <v>128</v>
      </c>
      <c r="F48" s="44"/>
      <c r="G48" s="44"/>
      <c r="H48" s="44"/>
      <c r="I48" s="44"/>
      <c r="J48" s="45"/>
    </row>
    <row r="49" ht="75">
      <c r="A49" s="36" t="s">
        <v>58</v>
      </c>
      <c r="B49" s="43"/>
      <c r="C49" s="44"/>
      <c r="D49" s="44"/>
      <c r="E49" s="38" t="s">
        <v>129</v>
      </c>
      <c r="F49" s="44"/>
      <c r="G49" s="44"/>
      <c r="H49" s="44"/>
      <c r="I49" s="44"/>
      <c r="J49" s="45"/>
    </row>
    <row r="50">
      <c r="A50" s="36" t="s">
        <v>50</v>
      </c>
      <c r="B50" s="36">
        <v>16</v>
      </c>
      <c r="C50" s="37" t="s">
        <v>130</v>
      </c>
      <c r="D50" s="36" t="s">
        <v>84</v>
      </c>
      <c r="E50" s="38" t="s">
        <v>131</v>
      </c>
      <c r="F50" s="39" t="s">
        <v>96</v>
      </c>
      <c r="G50" s="40">
        <v>672</v>
      </c>
      <c r="H50" s="41">
        <v>0</v>
      </c>
      <c r="I50" s="41">
        <f>ROUND(G50*H50,P4)</f>
        <v>0</v>
      </c>
      <c r="J50" s="36"/>
      <c r="O50" s="42">
        <f>I50*0.21</f>
        <v>0</v>
      </c>
      <c r="P50">
        <v>3</v>
      </c>
    </row>
    <row r="51">
      <c r="A51" s="36" t="s">
        <v>54</v>
      </c>
      <c r="B51" s="43"/>
      <c r="C51" s="44"/>
      <c r="D51" s="44"/>
      <c r="E51" s="50" t="s">
        <v>84</v>
      </c>
      <c r="F51" s="44"/>
      <c r="G51" s="44"/>
      <c r="H51" s="44"/>
      <c r="I51" s="44"/>
      <c r="J51" s="45"/>
    </row>
    <row r="52" ht="30">
      <c r="A52" s="36" t="s">
        <v>56</v>
      </c>
      <c r="B52" s="43"/>
      <c r="C52" s="44"/>
      <c r="D52" s="44"/>
      <c r="E52" s="46" t="s">
        <v>132</v>
      </c>
      <c r="F52" s="44"/>
      <c r="G52" s="44"/>
      <c r="H52" s="44"/>
      <c r="I52" s="44"/>
      <c r="J52" s="45"/>
    </row>
    <row r="53" ht="270">
      <c r="A53" s="36" t="s">
        <v>58</v>
      </c>
      <c r="B53" s="43"/>
      <c r="C53" s="44"/>
      <c r="D53" s="44"/>
      <c r="E53" s="38" t="s">
        <v>133</v>
      </c>
      <c r="F53" s="44"/>
      <c r="G53" s="44"/>
      <c r="H53" s="44"/>
      <c r="I53" s="44"/>
      <c r="J53" s="45"/>
    </row>
    <row r="54">
      <c r="A54" s="36" t="s">
        <v>50</v>
      </c>
      <c r="B54" s="36">
        <v>17</v>
      </c>
      <c r="C54" s="37" t="s">
        <v>134</v>
      </c>
      <c r="D54" s="36" t="s">
        <v>84</v>
      </c>
      <c r="E54" s="38" t="s">
        <v>135</v>
      </c>
      <c r="F54" s="39" t="s">
        <v>136</v>
      </c>
      <c r="G54" s="40">
        <v>76.799999999999997</v>
      </c>
      <c r="H54" s="41">
        <v>0</v>
      </c>
      <c r="I54" s="41">
        <f>ROUND(G54*H54,P4)</f>
        <v>0</v>
      </c>
      <c r="J54" s="36"/>
      <c r="O54" s="42">
        <f>I54*0.21</f>
        <v>0</v>
      </c>
      <c r="P54">
        <v>3</v>
      </c>
    </row>
    <row r="55">
      <c r="A55" s="36" t="s">
        <v>54</v>
      </c>
      <c r="B55" s="43"/>
      <c r="C55" s="44"/>
      <c r="D55" s="44"/>
      <c r="E55" s="38" t="s">
        <v>137</v>
      </c>
      <c r="F55" s="44"/>
      <c r="G55" s="44"/>
      <c r="H55" s="44"/>
      <c r="I55" s="44"/>
      <c r="J55" s="45"/>
    </row>
    <row r="56" ht="45">
      <c r="A56" s="36" t="s">
        <v>56</v>
      </c>
      <c r="B56" s="43"/>
      <c r="C56" s="44"/>
      <c r="D56" s="44"/>
      <c r="E56" s="46" t="s">
        <v>138</v>
      </c>
      <c r="F56" s="44"/>
      <c r="G56" s="44"/>
      <c r="H56" s="44"/>
      <c r="I56" s="44"/>
      <c r="J56" s="45"/>
    </row>
    <row r="57" ht="45">
      <c r="A57" s="36" t="s">
        <v>58</v>
      </c>
      <c r="B57" s="43"/>
      <c r="C57" s="44"/>
      <c r="D57" s="44"/>
      <c r="E57" s="38" t="s">
        <v>139</v>
      </c>
      <c r="F57" s="44"/>
      <c r="G57" s="44"/>
      <c r="H57" s="44"/>
      <c r="I57" s="44"/>
      <c r="J57" s="45"/>
    </row>
    <row r="58">
      <c r="A58" s="30" t="s">
        <v>47</v>
      </c>
      <c r="B58" s="31"/>
      <c r="C58" s="32" t="s">
        <v>140</v>
      </c>
      <c r="D58" s="33"/>
      <c r="E58" s="30" t="s">
        <v>141</v>
      </c>
      <c r="F58" s="33"/>
      <c r="G58" s="33"/>
      <c r="H58" s="33"/>
      <c r="I58" s="34">
        <f>SUMIFS(I59:I90,A59:A90,"P")</f>
        <v>0</v>
      </c>
      <c r="J58" s="35"/>
    </row>
    <row r="59" ht="30">
      <c r="A59" s="36" t="s">
        <v>50</v>
      </c>
      <c r="B59" s="36">
        <v>18</v>
      </c>
      <c r="C59" s="37" t="s">
        <v>142</v>
      </c>
      <c r="D59" s="36"/>
      <c r="E59" s="38" t="s">
        <v>143</v>
      </c>
      <c r="F59" s="39" t="s">
        <v>144</v>
      </c>
      <c r="G59" s="40">
        <v>21</v>
      </c>
      <c r="H59" s="41">
        <v>0</v>
      </c>
      <c r="I59" s="41">
        <f>ROUND(G59*H59,P4)</f>
        <v>0</v>
      </c>
      <c r="J59" s="36"/>
      <c r="O59" s="42">
        <f>I59*0.21</f>
        <v>0</v>
      </c>
      <c r="P59">
        <v>3</v>
      </c>
    </row>
    <row r="60">
      <c r="A60" s="36" t="s">
        <v>54</v>
      </c>
      <c r="B60" s="43"/>
      <c r="C60" s="44"/>
      <c r="D60" s="44"/>
      <c r="E60" s="38" t="s">
        <v>145</v>
      </c>
      <c r="F60" s="44"/>
      <c r="G60" s="44"/>
      <c r="H60" s="44"/>
      <c r="I60" s="44"/>
      <c r="J60" s="45"/>
    </row>
    <row r="61">
      <c r="A61" s="36" t="s">
        <v>56</v>
      </c>
      <c r="B61" s="43"/>
      <c r="C61" s="44"/>
      <c r="D61" s="44"/>
      <c r="E61" s="46" t="s">
        <v>146</v>
      </c>
      <c r="F61" s="44"/>
      <c r="G61" s="44"/>
      <c r="H61" s="44"/>
      <c r="I61" s="44"/>
      <c r="J61" s="45"/>
    </row>
    <row r="62" ht="30">
      <c r="A62" s="36" t="s">
        <v>58</v>
      </c>
      <c r="B62" s="43"/>
      <c r="C62" s="44"/>
      <c r="D62" s="44"/>
      <c r="E62" s="38" t="s">
        <v>147</v>
      </c>
      <c r="F62" s="44"/>
      <c r="G62" s="44"/>
      <c r="H62" s="44"/>
      <c r="I62" s="44"/>
      <c r="J62" s="45"/>
    </row>
    <row r="63">
      <c r="A63" s="36" t="s">
        <v>50</v>
      </c>
      <c r="B63" s="36">
        <v>19</v>
      </c>
      <c r="C63" s="37" t="s">
        <v>148</v>
      </c>
      <c r="D63" s="36"/>
      <c r="E63" s="38" t="s">
        <v>149</v>
      </c>
      <c r="F63" s="39" t="s">
        <v>144</v>
      </c>
      <c r="G63" s="40">
        <v>14</v>
      </c>
      <c r="H63" s="41">
        <v>0</v>
      </c>
      <c r="I63" s="41">
        <f>ROUND(G63*H63,P4)</f>
        <v>0</v>
      </c>
      <c r="J63" s="36"/>
      <c r="O63" s="42">
        <f>I63*0.21</f>
        <v>0</v>
      </c>
      <c r="P63">
        <v>3</v>
      </c>
    </row>
    <row r="64">
      <c r="A64" s="36" t="s">
        <v>54</v>
      </c>
      <c r="B64" s="43"/>
      <c r="C64" s="44"/>
      <c r="D64" s="44"/>
      <c r="E64" s="38" t="s">
        <v>145</v>
      </c>
      <c r="F64" s="44"/>
      <c r="G64" s="44"/>
      <c r="H64" s="44"/>
      <c r="I64" s="44"/>
      <c r="J64" s="45"/>
    </row>
    <row r="65">
      <c r="A65" s="36" t="s">
        <v>56</v>
      </c>
      <c r="B65" s="43"/>
      <c r="C65" s="44"/>
      <c r="D65" s="44"/>
      <c r="E65" s="46" t="s">
        <v>150</v>
      </c>
      <c r="F65" s="44"/>
      <c r="G65" s="44"/>
      <c r="H65" s="44"/>
      <c r="I65" s="44"/>
      <c r="J65" s="45"/>
    </row>
    <row r="66" ht="30">
      <c r="A66" s="36" t="s">
        <v>58</v>
      </c>
      <c r="B66" s="43"/>
      <c r="C66" s="44"/>
      <c r="D66" s="44"/>
      <c r="E66" s="38" t="s">
        <v>147</v>
      </c>
      <c r="F66" s="44"/>
      <c r="G66" s="44"/>
      <c r="H66" s="44"/>
      <c r="I66" s="44"/>
      <c r="J66" s="45"/>
    </row>
    <row r="67">
      <c r="A67" s="36" t="s">
        <v>50</v>
      </c>
      <c r="B67" s="36">
        <v>20</v>
      </c>
      <c r="C67" s="37" t="s">
        <v>151</v>
      </c>
      <c r="D67" s="36" t="s">
        <v>84</v>
      </c>
      <c r="E67" s="38" t="s">
        <v>152</v>
      </c>
      <c r="F67" s="39" t="s">
        <v>136</v>
      </c>
      <c r="G67" s="40">
        <v>177.875</v>
      </c>
      <c r="H67" s="41">
        <v>0</v>
      </c>
      <c r="I67" s="41">
        <f>ROUND(G67*H67,P4)</f>
        <v>0</v>
      </c>
      <c r="J67" s="36"/>
      <c r="O67" s="42">
        <f>I67*0.21</f>
        <v>0</v>
      </c>
      <c r="P67">
        <v>3</v>
      </c>
    </row>
    <row r="68">
      <c r="A68" s="36" t="s">
        <v>54</v>
      </c>
      <c r="B68" s="43"/>
      <c r="C68" s="44"/>
      <c r="D68" s="44"/>
      <c r="E68" s="38" t="s">
        <v>153</v>
      </c>
      <c r="F68" s="44"/>
      <c r="G68" s="44"/>
      <c r="H68" s="44"/>
      <c r="I68" s="44"/>
      <c r="J68" s="45"/>
    </row>
    <row r="69" ht="60">
      <c r="A69" s="36" t="s">
        <v>56</v>
      </c>
      <c r="B69" s="43"/>
      <c r="C69" s="44"/>
      <c r="D69" s="44"/>
      <c r="E69" s="46" t="s">
        <v>154</v>
      </c>
      <c r="F69" s="44"/>
      <c r="G69" s="44"/>
      <c r="H69" s="44"/>
      <c r="I69" s="44"/>
      <c r="J69" s="45"/>
    </row>
    <row r="70" ht="60">
      <c r="A70" s="36" t="s">
        <v>58</v>
      </c>
      <c r="B70" s="43"/>
      <c r="C70" s="44"/>
      <c r="D70" s="44"/>
      <c r="E70" s="38" t="s">
        <v>155</v>
      </c>
      <c r="F70" s="44"/>
      <c r="G70" s="44"/>
      <c r="H70" s="44"/>
      <c r="I70" s="44"/>
      <c r="J70" s="45"/>
    </row>
    <row r="71">
      <c r="A71" s="36" t="s">
        <v>50</v>
      </c>
      <c r="B71" s="36">
        <v>21</v>
      </c>
      <c r="C71" s="37" t="s">
        <v>156</v>
      </c>
      <c r="D71" s="36"/>
      <c r="E71" s="38" t="s">
        <v>157</v>
      </c>
      <c r="F71" s="39" t="s">
        <v>118</v>
      </c>
      <c r="G71" s="40">
        <v>14.9</v>
      </c>
      <c r="H71" s="41">
        <v>0</v>
      </c>
      <c r="I71" s="41">
        <f>ROUND(G71*H71,P4)</f>
        <v>0</v>
      </c>
      <c r="J71" s="36"/>
      <c r="O71" s="42">
        <f>I71*0.21</f>
        <v>0</v>
      </c>
      <c r="P71">
        <v>3</v>
      </c>
    </row>
    <row r="72" ht="30">
      <c r="A72" s="36" t="s">
        <v>54</v>
      </c>
      <c r="B72" s="43"/>
      <c r="C72" s="44"/>
      <c r="D72" s="44"/>
      <c r="E72" s="38" t="s">
        <v>158</v>
      </c>
      <c r="F72" s="44"/>
      <c r="G72" s="44"/>
      <c r="H72" s="44"/>
      <c r="I72" s="44"/>
      <c r="J72" s="45"/>
    </row>
    <row r="73">
      <c r="A73" s="36" t="s">
        <v>56</v>
      </c>
      <c r="B73" s="43"/>
      <c r="C73" s="44"/>
      <c r="D73" s="44"/>
      <c r="E73" s="46" t="s">
        <v>159</v>
      </c>
      <c r="F73" s="44"/>
      <c r="G73" s="44"/>
      <c r="H73" s="44"/>
      <c r="I73" s="44"/>
      <c r="J73" s="45"/>
    </row>
    <row r="74" ht="75">
      <c r="A74" s="36" t="s">
        <v>58</v>
      </c>
      <c r="B74" s="43"/>
      <c r="C74" s="44"/>
      <c r="D74" s="44"/>
      <c r="E74" s="38" t="s">
        <v>160</v>
      </c>
      <c r="F74" s="44"/>
      <c r="G74" s="44"/>
      <c r="H74" s="44"/>
      <c r="I74" s="44"/>
      <c r="J74" s="45"/>
    </row>
    <row r="75">
      <c r="A75" s="36" t="s">
        <v>50</v>
      </c>
      <c r="B75" s="36">
        <v>22</v>
      </c>
      <c r="C75" s="37" t="s">
        <v>161</v>
      </c>
      <c r="D75" s="36" t="s">
        <v>84</v>
      </c>
      <c r="E75" s="38" t="s">
        <v>162</v>
      </c>
      <c r="F75" s="39" t="s">
        <v>118</v>
      </c>
      <c r="G75" s="40">
        <v>93</v>
      </c>
      <c r="H75" s="41">
        <v>0</v>
      </c>
      <c r="I75" s="41">
        <f>ROUND(G75*H75,P4)</f>
        <v>0</v>
      </c>
      <c r="J75" s="36"/>
      <c r="O75" s="42">
        <f>I75*0.21</f>
        <v>0</v>
      </c>
      <c r="P75">
        <v>3</v>
      </c>
    </row>
    <row r="76" ht="30">
      <c r="A76" s="36" t="s">
        <v>54</v>
      </c>
      <c r="B76" s="43"/>
      <c r="C76" s="44"/>
      <c r="D76" s="44"/>
      <c r="E76" s="38" t="s">
        <v>163</v>
      </c>
      <c r="F76" s="44"/>
      <c r="G76" s="44"/>
      <c r="H76" s="44"/>
      <c r="I76" s="44"/>
      <c r="J76" s="45"/>
    </row>
    <row r="77">
      <c r="A77" s="36" t="s">
        <v>56</v>
      </c>
      <c r="B77" s="43"/>
      <c r="C77" s="44"/>
      <c r="D77" s="44"/>
      <c r="E77" s="46" t="s">
        <v>164</v>
      </c>
      <c r="F77" s="44"/>
      <c r="G77" s="44"/>
      <c r="H77" s="44"/>
      <c r="I77" s="44"/>
      <c r="J77" s="45"/>
    </row>
    <row r="78" ht="75">
      <c r="A78" s="36" t="s">
        <v>58</v>
      </c>
      <c r="B78" s="43"/>
      <c r="C78" s="44"/>
      <c r="D78" s="44"/>
      <c r="E78" s="38" t="s">
        <v>160</v>
      </c>
      <c r="F78" s="44"/>
      <c r="G78" s="44"/>
      <c r="H78" s="44"/>
      <c r="I78" s="44"/>
      <c r="J78" s="45"/>
    </row>
    <row r="79">
      <c r="A79" s="36" t="s">
        <v>50</v>
      </c>
      <c r="B79" s="36">
        <v>23</v>
      </c>
      <c r="C79" s="37" t="s">
        <v>165</v>
      </c>
      <c r="D79" s="36" t="s">
        <v>84</v>
      </c>
      <c r="E79" s="38" t="s">
        <v>166</v>
      </c>
      <c r="F79" s="39" t="s">
        <v>96</v>
      </c>
      <c r="G79" s="40">
        <v>5</v>
      </c>
      <c r="H79" s="41">
        <v>0</v>
      </c>
      <c r="I79" s="41">
        <f>ROUND(G79*H79,P4)</f>
        <v>0</v>
      </c>
      <c r="J79" s="36"/>
      <c r="O79" s="42">
        <f>I79*0.21</f>
        <v>0</v>
      </c>
      <c r="P79">
        <v>3</v>
      </c>
    </row>
    <row r="80" ht="30">
      <c r="A80" s="36" t="s">
        <v>54</v>
      </c>
      <c r="B80" s="43"/>
      <c r="C80" s="44"/>
      <c r="D80" s="44"/>
      <c r="E80" s="38" t="s">
        <v>167</v>
      </c>
      <c r="F80" s="44"/>
      <c r="G80" s="44"/>
      <c r="H80" s="44"/>
      <c r="I80" s="44"/>
      <c r="J80" s="45"/>
    </row>
    <row r="81" ht="30">
      <c r="A81" s="36" t="s">
        <v>56</v>
      </c>
      <c r="B81" s="43"/>
      <c r="C81" s="44"/>
      <c r="D81" s="44"/>
      <c r="E81" s="46" t="s">
        <v>168</v>
      </c>
      <c r="F81" s="44"/>
      <c r="G81" s="44"/>
      <c r="H81" s="44"/>
      <c r="I81" s="44"/>
      <c r="J81" s="45"/>
    </row>
    <row r="82" ht="180">
      <c r="A82" s="36" t="s">
        <v>58</v>
      </c>
      <c r="B82" s="43"/>
      <c r="C82" s="44"/>
      <c r="D82" s="44"/>
      <c r="E82" s="38" t="s">
        <v>169</v>
      </c>
      <c r="F82" s="44"/>
      <c r="G82" s="44"/>
      <c r="H82" s="44"/>
      <c r="I82" s="44"/>
      <c r="J82" s="45"/>
    </row>
    <row r="83">
      <c r="A83" s="36" t="s">
        <v>50</v>
      </c>
      <c r="B83" s="36">
        <v>24</v>
      </c>
      <c r="C83" s="37" t="s">
        <v>170</v>
      </c>
      <c r="D83" s="36"/>
      <c r="E83" s="38" t="s">
        <v>171</v>
      </c>
      <c r="F83" s="39" t="s">
        <v>96</v>
      </c>
      <c r="G83" s="40">
        <v>50.719999999999999</v>
      </c>
      <c r="H83" s="41">
        <v>0</v>
      </c>
      <c r="I83" s="41">
        <f>ROUND(G83*H83,P4)</f>
        <v>0</v>
      </c>
      <c r="J83" s="36"/>
      <c r="O83" s="42">
        <f>I83*0.21</f>
        <v>0</v>
      </c>
      <c r="P83">
        <v>3</v>
      </c>
    </row>
    <row r="84" ht="30">
      <c r="A84" s="36" t="s">
        <v>54</v>
      </c>
      <c r="B84" s="43"/>
      <c r="C84" s="44"/>
      <c r="D84" s="44"/>
      <c r="E84" s="38" t="s">
        <v>172</v>
      </c>
      <c r="F84" s="44"/>
      <c r="G84" s="44"/>
      <c r="H84" s="44"/>
      <c r="I84" s="44"/>
      <c r="J84" s="45"/>
    </row>
    <row r="85" ht="75">
      <c r="A85" s="36" t="s">
        <v>56</v>
      </c>
      <c r="B85" s="43"/>
      <c r="C85" s="44"/>
      <c r="D85" s="44"/>
      <c r="E85" s="46" t="s">
        <v>173</v>
      </c>
      <c r="F85" s="44"/>
      <c r="G85" s="44"/>
      <c r="H85" s="44"/>
      <c r="I85" s="44"/>
      <c r="J85" s="45"/>
    </row>
    <row r="86" ht="180">
      <c r="A86" s="36" t="s">
        <v>58</v>
      </c>
      <c r="B86" s="43"/>
      <c r="C86" s="44"/>
      <c r="D86" s="44"/>
      <c r="E86" s="38" t="s">
        <v>169</v>
      </c>
      <c r="F86" s="44"/>
      <c r="G86" s="44"/>
      <c r="H86" s="44"/>
      <c r="I86" s="44"/>
      <c r="J86" s="45"/>
    </row>
    <row r="87">
      <c r="A87" s="36" t="s">
        <v>50</v>
      </c>
      <c r="B87" s="36">
        <v>25</v>
      </c>
      <c r="C87" s="37" t="s">
        <v>174</v>
      </c>
      <c r="D87" s="36" t="s">
        <v>84</v>
      </c>
      <c r="E87" s="38" t="s">
        <v>175</v>
      </c>
      <c r="F87" s="39" t="s">
        <v>144</v>
      </c>
      <c r="G87" s="40">
        <v>16</v>
      </c>
      <c r="H87" s="41">
        <v>0</v>
      </c>
      <c r="I87" s="41">
        <f>ROUND(G87*H87,P4)</f>
        <v>0</v>
      </c>
      <c r="J87" s="36"/>
      <c r="O87" s="42">
        <f>I87*0.21</f>
        <v>0</v>
      </c>
      <c r="P87">
        <v>3</v>
      </c>
    </row>
    <row r="88" ht="45">
      <c r="A88" s="36" t="s">
        <v>54</v>
      </c>
      <c r="B88" s="43"/>
      <c r="C88" s="44"/>
      <c r="D88" s="44"/>
      <c r="E88" s="38" t="s">
        <v>176</v>
      </c>
      <c r="F88" s="44"/>
      <c r="G88" s="44"/>
      <c r="H88" s="44"/>
      <c r="I88" s="44"/>
      <c r="J88" s="45"/>
    </row>
    <row r="89" ht="30">
      <c r="A89" s="36" t="s">
        <v>56</v>
      </c>
      <c r="B89" s="43"/>
      <c r="C89" s="44"/>
      <c r="D89" s="44"/>
      <c r="E89" s="46" t="s">
        <v>177</v>
      </c>
      <c r="F89" s="44"/>
      <c r="G89" s="44"/>
      <c r="H89" s="44"/>
      <c r="I89" s="44"/>
      <c r="J89" s="45"/>
    </row>
    <row r="90" ht="165">
      <c r="A90" s="36" t="s">
        <v>58</v>
      </c>
      <c r="B90" s="47"/>
      <c r="C90" s="48"/>
      <c r="D90" s="48"/>
      <c r="E90" s="38" t="s">
        <v>178</v>
      </c>
      <c r="F90" s="48"/>
      <c r="G90" s="48"/>
      <c r="H90" s="48"/>
      <c r="I90" s="48"/>
      <c r="J90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29</v>
      </c>
      <c r="F2" s="16"/>
      <c r="G2" s="16"/>
      <c r="H2" s="16"/>
      <c r="I2" s="16"/>
      <c r="J2" s="18"/>
    </row>
    <row r="3" ht="30">
      <c r="A3" s="3" t="s">
        <v>30</v>
      </c>
      <c r="B3" s="19" t="s">
        <v>31</v>
      </c>
      <c r="C3" s="20" t="s">
        <v>32</v>
      </c>
      <c r="D3" s="21"/>
      <c r="E3" s="22" t="s">
        <v>33</v>
      </c>
      <c r="F3" s="16"/>
      <c r="G3" s="16"/>
      <c r="H3" s="23" t="s">
        <v>15</v>
      </c>
      <c r="I3" s="24">
        <f>SUMIFS(I8:I134,A8:A134,"SD")</f>
        <v>0</v>
      </c>
      <c r="J3" s="18"/>
      <c r="O3">
        <v>0</v>
      </c>
      <c r="P3">
        <v>2</v>
      </c>
    </row>
    <row r="4">
      <c r="A4" s="3" t="s">
        <v>34</v>
      </c>
      <c r="B4" s="19" t="s">
        <v>35</v>
      </c>
      <c r="C4" s="20" t="s">
        <v>15</v>
      </c>
      <c r="D4" s="21"/>
      <c r="E4" s="22" t="s">
        <v>16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36</v>
      </c>
      <c r="B5" s="26" t="s">
        <v>37</v>
      </c>
      <c r="C5" s="7" t="s">
        <v>38</v>
      </c>
      <c r="D5" s="7" t="s">
        <v>39</v>
      </c>
      <c r="E5" s="7" t="s">
        <v>40</v>
      </c>
      <c r="F5" s="7" t="s">
        <v>41</v>
      </c>
      <c r="G5" s="7" t="s">
        <v>42</v>
      </c>
      <c r="H5" s="7" t="s">
        <v>43</v>
      </c>
      <c r="I5" s="7"/>
      <c r="J5" s="27" t="s">
        <v>44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45</v>
      </c>
      <c r="I6" s="7" t="s">
        <v>46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47</v>
      </c>
      <c r="B8" s="31"/>
      <c r="C8" s="32" t="s">
        <v>48</v>
      </c>
      <c r="D8" s="33"/>
      <c r="E8" s="30" t="s">
        <v>49</v>
      </c>
      <c r="F8" s="33"/>
      <c r="G8" s="33"/>
      <c r="H8" s="33"/>
      <c r="I8" s="34">
        <f>SUMIFS(I9:I12,A9:A12,"P")</f>
        <v>0</v>
      </c>
      <c r="J8" s="35"/>
    </row>
    <row r="9" ht="30">
      <c r="A9" s="36" t="s">
        <v>50</v>
      </c>
      <c r="B9" s="36">
        <v>1</v>
      </c>
      <c r="C9" s="37" t="s">
        <v>179</v>
      </c>
      <c r="D9" s="36" t="s">
        <v>84</v>
      </c>
      <c r="E9" s="38" t="s">
        <v>180</v>
      </c>
      <c r="F9" s="39" t="s">
        <v>86</v>
      </c>
      <c r="G9" s="40">
        <v>232.56</v>
      </c>
      <c r="H9" s="41">
        <v>0</v>
      </c>
      <c r="I9" s="41">
        <f>ROUND(G9*H9,P4)</f>
        <v>0</v>
      </c>
      <c r="J9" s="36"/>
      <c r="O9" s="42">
        <f>I9*0.21</f>
        <v>0</v>
      </c>
      <c r="P9">
        <v>3</v>
      </c>
    </row>
    <row r="10">
      <c r="A10" s="36" t="s">
        <v>54</v>
      </c>
      <c r="B10" s="43"/>
      <c r="C10" s="44"/>
      <c r="D10" s="44"/>
      <c r="E10" s="50" t="s">
        <v>84</v>
      </c>
      <c r="F10" s="44"/>
      <c r="G10" s="44"/>
      <c r="H10" s="44"/>
      <c r="I10" s="44"/>
      <c r="J10" s="45"/>
    </row>
    <row r="11">
      <c r="A11" s="36" t="s">
        <v>56</v>
      </c>
      <c r="B11" s="43"/>
      <c r="C11" s="44"/>
      <c r="D11" s="44"/>
      <c r="E11" s="46" t="s">
        <v>181</v>
      </c>
      <c r="F11" s="44"/>
      <c r="G11" s="44"/>
      <c r="H11" s="44"/>
      <c r="I11" s="44"/>
      <c r="J11" s="45"/>
    </row>
    <row r="12" ht="165">
      <c r="A12" s="36" t="s">
        <v>58</v>
      </c>
      <c r="B12" s="43"/>
      <c r="C12" s="44"/>
      <c r="D12" s="44"/>
      <c r="E12" s="38" t="s">
        <v>88</v>
      </c>
      <c r="F12" s="44"/>
      <c r="G12" s="44"/>
      <c r="H12" s="44"/>
      <c r="I12" s="44"/>
      <c r="J12" s="45"/>
    </row>
    <row r="13">
      <c r="A13" s="30" t="s">
        <v>47</v>
      </c>
      <c r="B13" s="31"/>
      <c r="C13" s="32" t="s">
        <v>92</v>
      </c>
      <c r="D13" s="33"/>
      <c r="E13" s="30" t="s">
        <v>93</v>
      </c>
      <c r="F13" s="33"/>
      <c r="G13" s="33"/>
      <c r="H13" s="33"/>
      <c r="I13" s="34">
        <f>SUMIFS(I14:I33,A14:A33,"P")</f>
        <v>0</v>
      </c>
      <c r="J13" s="35"/>
    </row>
    <row r="14">
      <c r="A14" s="36" t="s">
        <v>50</v>
      </c>
      <c r="B14" s="36">
        <v>2</v>
      </c>
      <c r="C14" s="37" t="s">
        <v>182</v>
      </c>
      <c r="D14" s="36" t="s">
        <v>84</v>
      </c>
      <c r="E14" s="38" t="s">
        <v>183</v>
      </c>
      <c r="F14" s="39" t="s">
        <v>118</v>
      </c>
      <c r="G14" s="40">
        <v>110.5</v>
      </c>
      <c r="H14" s="41">
        <v>0</v>
      </c>
      <c r="I14" s="41">
        <f>ROUND(G14*H14,P4)</f>
        <v>0</v>
      </c>
      <c r="J14" s="36"/>
      <c r="O14" s="42">
        <f>I14*0.21</f>
        <v>0</v>
      </c>
      <c r="P14">
        <v>3</v>
      </c>
    </row>
    <row r="15">
      <c r="A15" s="36" t="s">
        <v>54</v>
      </c>
      <c r="B15" s="43"/>
      <c r="C15" s="44"/>
      <c r="D15" s="44"/>
      <c r="E15" s="38" t="s">
        <v>184</v>
      </c>
      <c r="F15" s="44"/>
      <c r="G15" s="44"/>
      <c r="H15" s="44"/>
      <c r="I15" s="44"/>
      <c r="J15" s="45"/>
    </row>
    <row r="16">
      <c r="A16" s="36" t="s">
        <v>56</v>
      </c>
      <c r="B16" s="43"/>
      <c r="C16" s="44"/>
      <c r="D16" s="44"/>
      <c r="E16" s="46" t="s">
        <v>185</v>
      </c>
      <c r="F16" s="44"/>
      <c r="G16" s="44"/>
      <c r="H16" s="44"/>
      <c r="I16" s="44"/>
      <c r="J16" s="45"/>
    </row>
    <row r="17" ht="30">
      <c r="A17" s="36" t="s">
        <v>58</v>
      </c>
      <c r="B17" s="43"/>
      <c r="C17" s="44"/>
      <c r="D17" s="44"/>
      <c r="E17" s="38" t="s">
        <v>186</v>
      </c>
      <c r="F17" s="44"/>
      <c r="G17" s="44"/>
      <c r="H17" s="44"/>
      <c r="I17" s="44"/>
      <c r="J17" s="45"/>
    </row>
    <row r="18">
      <c r="A18" s="36" t="s">
        <v>50</v>
      </c>
      <c r="B18" s="36">
        <v>3</v>
      </c>
      <c r="C18" s="37" t="s">
        <v>187</v>
      </c>
      <c r="D18" s="36" t="s">
        <v>84</v>
      </c>
      <c r="E18" s="38" t="s">
        <v>188</v>
      </c>
      <c r="F18" s="39" t="s">
        <v>118</v>
      </c>
      <c r="G18" s="40">
        <v>652</v>
      </c>
      <c r="H18" s="41">
        <v>0</v>
      </c>
      <c r="I18" s="41">
        <f>ROUND(G18*H18,P4)</f>
        <v>0</v>
      </c>
      <c r="J18" s="36"/>
      <c r="O18" s="42">
        <f>I18*0.21</f>
        <v>0</v>
      </c>
      <c r="P18">
        <v>3</v>
      </c>
    </row>
    <row r="19">
      <c r="A19" s="36" t="s">
        <v>54</v>
      </c>
      <c r="B19" s="43"/>
      <c r="C19" s="44"/>
      <c r="D19" s="44"/>
      <c r="E19" s="38" t="s">
        <v>184</v>
      </c>
      <c r="F19" s="44"/>
      <c r="G19" s="44"/>
      <c r="H19" s="44"/>
      <c r="I19" s="44"/>
      <c r="J19" s="45"/>
    </row>
    <row r="20">
      <c r="A20" s="36" t="s">
        <v>56</v>
      </c>
      <c r="B20" s="43"/>
      <c r="C20" s="44"/>
      <c r="D20" s="44"/>
      <c r="E20" s="46" t="s">
        <v>189</v>
      </c>
      <c r="F20" s="44"/>
      <c r="G20" s="44"/>
      <c r="H20" s="44"/>
      <c r="I20" s="44"/>
      <c r="J20" s="45"/>
    </row>
    <row r="21" ht="30">
      <c r="A21" s="36" t="s">
        <v>58</v>
      </c>
      <c r="B21" s="43"/>
      <c r="C21" s="44"/>
      <c r="D21" s="44"/>
      <c r="E21" s="38" t="s">
        <v>186</v>
      </c>
      <c r="F21" s="44"/>
      <c r="G21" s="44"/>
      <c r="H21" s="44"/>
      <c r="I21" s="44"/>
      <c r="J21" s="45"/>
    </row>
    <row r="22">
      <c r="A22" s="36" t="s">
        <v>50</v>
      </c>
      <c r="B22" s="36">
        <v>4</v>
      </c>
      <c r="C22" s="37" t="s">
        <v>190</v>
      </c>
      <c r="D22" s="36" t="s">
        <v>84</v>
      </c>
      <c r="E22" s="38" t="s">
        <v>191</v>
      </c>
      <c r="F22" s="39" t="s">
        <v>96</v>
      </c>
      <c r="G22" s="40">
        <v>116.28</v>
      </c>
      <c r="H22" s="41">
        <v>0</v>
      </c>
      <c r="I22" s="41">
        <f>ROUND(G22*H22,P4)</f>
        <v>0</v>
      </c>
      <c r="J22" s="36"/>
      <c r="O22" s="42">
        <f>I22*0.21</f>
        <v>0</v>
      </c>
      <c r="P22">
        <v>3</v>
      </c>
    </row>
    <row r="23" ht="30">
      <c r="A23" s="36" t="s">
        <v>54</v>
      </c>
      <c r="B23" s="43"/>
      <c r="C23" s="44"/>
      <c r="D23" s="44"/>
      <c r="E23" s="38" t="s">
        <v>192</v>
      </c>
      <c r="F23" s="44"/>
      <c r="G23" s="44"/>
      <c r="H23" s="44"/>
      <c r="I23" s="44"/>
      <c r="J23" s="45"/>
    </row>
    <row r="24" ht="30">
      <c r="A24" s="36" t="s">
        <v>56</v>
      </c>
      <c r="B24" s="43"/>
      <c r="C24" s="44"/>
      <c r="D24" s="44"/>
      <c r="E24" s="46" t="s">
        <v>193</v>
      </c>
      <c r="F24" s="44"/>
      <c r="G24" s="44"/>
      <c r="H24" s="44"/>
      <c r="I24" s="44"/>
      <c r="J24" s="45"/>
    </row>
    <row r="25" ht="409.5">
      <c r="A25" s="36" t="s">
        <v>58</v>
      </c>
      <c r="B25" s="43"/>
      <c r="C25" s="44"/>
      <c r="D25" s="44"/>
      <c r="E25" s="38" t="s">
        <v>194</v>
      </c>
      <c r="F25" s="44"/>
      <c r="G25" s="44"/>
      <c r="H25" s="44"/>
      <c r="I25" s="44"/>
      <c r="J25" s="45"/>
    </row>
    <row r="26">
      <c r="A26" s="36" t="s">
        <v>50</v>
      </c>
      <c r="B26" s="36">
        <v>5</v>
      </c>
      <c r="C26" s="37" t="s">
        <v>130</v>
      </c>
      <c r="D26" s="36" t="s">
        <v>84</v>
      </c>
      <c r="E26" s="38" t="s">
        <v>131</v>
      </c>
      <c r="F26" s="39" t="s">
        <v>96</v>
      </c>
      <c r="G26" s="40">
        <v>116.28</v>
      </c>
      <c r="H26" s="41">
        <v>0</v>
      </c>
      <c r="I26" s="41">
        <f>ROUND(G26*H26,P4)</f>
        <v>0</v>
      </c>
      <c r="J26" s="36"/>
      <c r="O26" s="42">
        <f>I26*0.21</f>
        <v>0</v>
      </c>
      <c r="P26">
        <v>3</v>
      </c>
    </row>
    <row r="27">
      <c r="A27" s="36" t="s">
        <v>54</v>
      </c>
      <c r="B27" s="43"/>
      <c r="C27" s="44"/>
      <c r="D27" s="44"/>
      <c r="E27" s="50" t="s">
        <v>84</v>
      </c>
      <c r="F27" s="44"/>
      <c r="G27" s="44"/>
      <c r="H27" s="44"/>
      <c r="I27" s="44"/>
      <c r="J27" s="45"/>
    </row>
    <row r="28">
      <c r="A28" s="36" t="s">
        <v>56</v>
      </c>
      <c r="B28" s="43"/>
      <c r="C28" s="44"/>
      <c r="D28" s="44"/>
      <c r="E28" s="46" t="s">
        <v>195</v>
      </c>
      <c r="F28" s="44"/>
      <c r="G28" s="44"/>
      <c r="H28" s="44"/>
      <c r="I28" s="44"/>
      <c r="J28" s="45"/>
    </row>
    <row r="29" ht="270">
      <c r="A29" s="36" t="s">
        <v>58</v>
      </c>
      <c r="B29" s="43"/>
      <c r="C29" s="44"/>
      <c r="D29" s="44"/>
      <c r="E29" s="38" t="s">
        <v>133</v>
      </c>
      <c r="F29" s="44"/>
      <c r="G29" s="44"/>
      <c r="H29" s="44"/>
      <c r="I29" s="44"/>
      <c r="J29" s="45"/>
    </row>
    <row r="30">
      <c r="A30" s="36" t="s">
        <v>50</v>
      </c>
      <c r="B30" s="36">
        <v>6</v>
      </c>
      <c r="C30" s="37" t="s">
        <v>196</v>
      </c>
      <c r="D30" s="36" t="s">
        <v>84</v>
      </c>
      <c r="E30" s="38" t="s">
        <v>197</v>
      </c>
      <c r="F30" s="39" t="s">
        <v>136</v>
      </c>
      <c r="G30" s="40">
        <v>1937.925</v>
      </c>
      <c r="H30" s="41">
        <v>0</v>
      </c>
      <c r="I30" s="41">
        <f>ROUND(G30*H30,P4)</f>
        <v>0</v>
      </c>
      <c r="J30" s="36"/>
      <c r="O30" s="42">
        <f>I30*0.21</f>
        <v>0</v>
      </c>
      <c r="P30">
        <v>3</v>
      </c>
    </row>
    <row r="31">
      <c r="A31" s="36" t="s">
        <v>54</v>
      </c>
      <c r="B31" s="43"/>
      <c r="C31" s="44"/>
      <c r="D31" s="44"/>
      <c r="E31" s="50" t="s">
        <v>84</v>
      </c>
      <c r="F31" s="44"/>
      <c r="G31" s="44"/>
      <c r="H31" s="44"/>
      <c r="I31" s="44"/>
      <c r="J31" s="45"/>
    </row>
    <row r="32">
      <c r="A32" s="36" t="s">
        <v>56</v>
      </c>
      <c r="B32" s="43"/>
      <c r="C32" s="44"/>
      <c r="D32" s="44"/>
      <c r="E32" s="46" t="s">
        <v>198</v>
      </c>
      <c r="F32" s="44"/>
      <c r="G32" s="44"/>
      <c r="H32" s="44"/>
      <c r="I32" s="44"/>
      <c r="J32" s="45"/>
    </row>
    <row r="33" ht="75">
      <c r="A33" s="36" t="s">
        <v>58</v>
      </c>
      <c r="B33" s="43"/>
      <c r="C33" s="44"/>
      <c r="D33" s="44"/>
      <c r="E33" s="38" t="s">
        <v>199</v>
      </c>
      <c r="F33" s="44"/>
      <c r="G33" s="44"/>
      <c r="H33" s="44"/>
      <c r="I33" s="44"/>
      <c r="J33" s="45"/>
    </row>
    <row r="34">
      <c r="A34" s="30" t="s">
        <v>47</v>
      </c>
      <c r="B34" s="31"/>
      <c r="C34" s="32" t="s">
        <v>200</v>
      </c>
      <c r="D34" s="33"/>
      <c r="E34" s="30" t="s">
        <v>201</v>
      </c>
      <c r="F34" s="33"/>
      <c r="G34" s="33"/>
      <c r="H34" s="33"/>
      <c r="I34" s="34">
        <f>SUMIFS(I35:I50,A35:A50,"P")</f>
        <v>0</v>
      </c>
      <c r="J34" s="35"/>
    </row>
    <row r="35">
      <c r="A35" s="36" t="s">
        <v>50</v>
      </c>
      <c r="B35" s="36">
        <v>7</v>
      </c>
      <c r="C35" s="37" t="s">
        <v>202</v>
      </c>
      <c r="D35" s="36" t="s">
        <v>84</v>
      </c>
      <c r="E35" s="38" t="s">
        <v>203</v>
      </c>
      <c r="F35" s="39" t="s">
        <v>136</v>
      </c>
      <c r="G35" s="40">
        <v>726</v>
      </c>
      <c r="H35" s="41">
        <v>0</v>
      </c>
      <c r="I35" s="41">
        <f>ROUND(G35*H35,P4)</f>
        <v>0</v>
      </c>
      <c r="J35" s="36"/>
      <c r="O35" s="42">
        <f>I35*0.21</f>
        <v>0</v>
      </c>
      <c r="P35">
        <v>3</v>
      </c>
    </row>
    <row r="36">
      <c r="A36" s="36" t="s">
        <v>54</v>
      </c>
      <c r="B36" s="43"/>
      <c r="C36" s="44"/>
      <c r="D36" s="44"/>
      <c r="E36" s="38" t="s">
        <v>204</v>
      </c>
      <c r="F36" s="44"/>
      <c r="G36" s="44"/>
      <c r="H36" s="44"/>
      <c r="I36" s="44"/>
      <c r="J36" s="45"/>
    </row>
    <row r="37" ht="45">
      <c r="A37" s="36" t="s">
        <v>56</v>
      </c>
      <c r="B37" s="43"/>
      <c r="C37" s="44"/>
      <c r="D37" s="44"/>
      <c r="E37" s="46" t="s">
        <v>205</v>
      </c>
      <c r="F37" s="44"/>
      <c r="G37" s="44"/>
      <c r="H37" s="44"/>
      <c r="I37" s="44"/>
      <c r="J37" s="45"/>
    </row>
    <row r="38" ht="105">
      <c r="A38" s="36" t="s">
        <v>58</v>
      </c>
      <c r="B38" s="43"/>
      <c r="C38" s="44"/>
      <c r="D38" s="44"/>
      <c r="E38" s="38" t="s">
        <v>206</v>
      </c>
      <c r="F38" s="44"/>
      <c r="G38" s="44"/>
      <c r="H38" s="44"/>
      <c r="I38" s="44"/>
      <c r="J38" s="45"/>
    </row>
    <row r="39">
      <c r="A39" s="36" t="s">
        <v>50</v>
      </c>
      <c r="B39" s="36">
        <v>8</v>
      </c>
      <c r="C39" s="37" t="s">
        <v>207</v>
      </c>
      <c r="D39" s="36" t="s">
        <v>84</v>
      </c>
      <c r="E39" s="38" t="s">
        <v>208</v>
      </c>
      <c r="F39" s="39" t="s">
        <v>118</v>
      </c>
      <c r="G39" s="40">
        <v>330</v>
      </c>
      <c r="H39" s="41">
        <v>0</v>
      </c>
      <c r="I39" s="41">
        <f>ROUND(G39*H39,P4)</f>
        <v>0</v>
      </c>
      <c r="J39" s="36"/>
      <c r="O39" s="42">
        <f>I39*0.21</f>
        <v>0</v>
      </c>
      <c r="P39">
        <v>3</v>
      </c>
    </row>
    <row r="40" ht="45">
      <c r="A40" s="36" t="s">
        <v>54</v>
      </c>
      <c r="B40" s="43"/>
      <c r="C40" s="44"/>
      <c r="D40" s="44"/>
      <c r="E40" s="38" t="s">
        <v>209</v>
      </c>
      <c r="F40" s="44"/>
      <c r="G40" s="44"/>
      <c r="H40" s="44"/>
      <c r="I40" s="44"/>
      <c r="J40" s="45"/>
    </row>
    <row r="41" ht="30">
      <c r="A41" s="36" t="s">
        <v>56</v>
      </c>
      <c r="B41" s="43"/>
      <c r="C41" s="44"/>
      <c r="D41" s="44"/>
      <c r="E41" s="46" t="s">
        <v>210</v>
      </c>
      <c r="F41" s="44"/>
      <c r="G41" s="44"/>
      <c r="H41" s="44"/>
      <c r="I41" s="44"/>
      <c r="J41" s="45"/>
    </row>
    <row r="42" ht="225">
      <c r="A42" s="36" t="s">
        <v>58</v>
      </c>
      <c r="B42" s="43"/>
      <c r="C42" s="44"/>
      <c r="D42" s="44"/>
      <c r="E42" s="38" t="s">
        <v>211</v>
      </c>
      <c r="F42" s="44"/>
      <c r="G42" s="44"/>
      <c r="H42" s="44"/>
      <c r="I42" s="44"/>
      <c r="J42" s="45"/>
    </row>
    <row r="43">
      <c r="A43" s="36" t="s">
        <v>50</v>
      </c>
      <c r="B43" s="36">
        <v>9</v>
      </c>
      <c r="C43" s="37" t="s">
        <v>212</v>
      </c>
      <c r="D43" s="36" t="s">
        <v>84</v>
      </c>
      <c r="E43" s="38" t="s">
        <v>213</v>
      </c>
      <c r="F43" s="39" t="s">
        <v>136</v>
      </c>
      <c r="G43" s="40">
        <v>1937.925</v>
      </c>
      <c r="H43" s="41">
        <v>0</v>
      </c>
      <c r="I43" s="41">
        <f>ROUND(G43*H43,P4)</f>
        <v>0</v>
      </c>
      <c r="J43" s="36"/>
      <c r="O43" s="42">
        <f>I43*0.21</f>
        <v>0</v>
      </c>
      <c r="P43">
        <v>3</v>
      </c>
    </row>
    <row r="44" ht="30">
      <c r="A44" s="36" t="s">
        <v>54</v>
      </c>
      <c r="B44" s="43"/>
      <c r="C44" s="44"/>
      <c r="D44" s="44"/>
      <c r="E44" s="38" t="s">
        <v>214</v>
      </c>
      <c r="F44" s="44"/>
      <c r="G44" s="44"/>
      <c r="H44" s="44"/>
      <c r="I44" s="44"/>
      <c r="J44" s="45"/>
    </row>
    <row r="45">
      <c r="A45" s="36" t="s">
        <v>56</v>
      </c>
      <c r="B45" s="43"/>
      <c r="C45" s="44"/>
      <c r="D45" s="44"/>
      <c r="E45" s="46" t="s">
        <v>215</v>
      </c>
      <c r="F45" s="44"/>
      <c r="G45" s="44"/>
      <c r="H45" s="44"/>
      <c r="I45" s="44"/>
      <c r="J45" s="45"/>
    </row>
    <row r="46" ht="105">
      <c r="A46" s="36" t="s">
        <v>58</v>
      </c>
      <c r="B46" s="43"/>
      <c r="C46" s="44"/>
      <c r="D46" s="44"/>
      <c r="E46" s="38" t="s">
        <v>216</v>
      </c>
      <c r="F46" s="44"/>
      <c r="G46" s="44"/>
      <c r="H46" s="44"/>
      <c r="I46" s="44"/>
      <c r="J46" s="45"/>
    </row>
    <row r="47">
      <c r="A47" s="36" t="s">
        <v>50</v>
      </c>
      <c r="B47" s="36">
        <v>10</v>
      </c>
      <c r="C47" s="37" t="s">
        <v>217</v>
      </c>
      <c r="D47" s="36" t="s">
        <v>84</v>
      </c>
      <c r="E47" s="38" t="s">
        <v>218</v>
      </c>
      <c r="F47" s="39" t="s">
        <v>96</v>
      </c>
      <c r="G47" s="40">
        <v>116.28</v>
      </c>
      <c r="H47" s="41">
        <v>0</v>
      </c>
      <c r="I47" s="41">
        <f>ROUND(G47*H47,P4)</f>
        <v>0</v>
      </c>
      <c r="J47" s="36"/>
      <c r="O47" s="42">
        <f>I47*0.21</f>
        <v>0</v>
      </c>
      <c r="P47">
        <v>3</v>
      </c>
    </row>
    <row r="48" ht="60">
      <c r="A48" s="36" t="s">
        <v>54</v>
      </c>
      <c r="B48" s="43"/>
      <c r="C48" s="44"/>
      <c r="D48" s="44"/>
      <c r="E48" s="38" t="s">
        <v>219</v>
      </c>
      <c r="F48" s="44"/>
      <c r="G48" s="44"/>
      <c r="H48" s="44"/>
      <c r="I48" s="44"/>
      <c r="J48" s="45"/>
    </row>
    <row r="49" ht="45">
      <c r="A49" s="36" t="s">
        <v>56</v>
      </c>
      <c r="B49" s="43"/>
      <c r="C49" s="44"/>
      <c r="D49" s="44"/>
      <c r="E49" s="46" t="s">
        <v>220</v>
      </c>
      <c r="F49" s="44"/>
      <c r="G49" s="44"/>
      <c r="H49" s="44"/>
      <c r="I49" s="44"/>
      <c r="J49" s="45"/>
    </row>
    <row r="50" ht="105">
      <c r="A50" s="36" t="s">
        <v>58</v>
      </c>
      <c r="B50" s="43"/>
      <c r="C50" s="44"/>
      <c r="D50" s="44"/>
      <c r="E50" s="38" t="s">
        <v>221</v>
      </c>
      <c r="F50" s="44"/>
      <c r="G50" s="44"/>
      <c r="H50" s="44"/>
      <c r="I50" s="44"/>
      <c r="J50" s="45"/>
    </row>
    <row r="51">
      <c r="A51" s="30" t="s">
        <v>47</v>
      </c>
      <c r="B51" s="31"/>
      <c r="C51" s="32" t="s">
        <v>222</v>
      </c>
      <c r="D51" s="33"/>
      <c r="E51" s="30" t="s">
        <v>223</v>
      </c>
      <c r="F51" s="33"/>
      <c r="G51" s="33"/>
      <c r="H51" s="33"/>
      <c r="I51" s="34">
        <f>SUMIFS(I52:I55,A52:A55,"P")</f>
        <v>0</v>
      </c>
      <c r="J51" s="35"/>
    </row>
    <row r="52">
      <c r="A52" s="36" t="s">
        <v>50</v>
      </c>
      <c r="B52" s="36">
        <v>11</v>
      </c>
      <c r="C52" s="37" t="s">
        <v>224</v>
      </c>
      <c r="D52" s="36" t="s">
        <v>84</v>
      </c>
      <c r="E52" s="38" t="s">
        <v>225</v>
      </c>
      <c r="F52" s="39" t="s">
        <v>96</v>
      </c>
      <c r="G52" s="40">
        <v>19.399999999999999</v>
      </c>
      <c r="H52" s="41">
        <v>0</v>
      </c>
      <c r="I52" s="41">
        <f>ROUND(G52*H52,P4)</f>
        <v>0</v>
      </c>
      <c r="J52" s="36"/>
      <c r="O52" s="42">
        <f>I52*0.21</f>
        <v>0</v>
      </c>
      <c r="P52">
        <v>3</v>
      </c>
    </row>
    <row r="53">
      <c r="A53" s="36" t="s">
        <v>54</v>
      </c>
      <c r="B53" s="43"/>
      <c r="C53" s="44"/>
      <c r="D53" s="44"/>
      <c r="E53" s="38" t="s">
        <v>226</v>
      </c>
      <c r="F53" s="44"/>
      <c r="G53" s="44"/>
      <c r="H53" s="44"/>
      <c r="I53" s="44"/>
      <c r="J53" s="45"/>
    </row>
    <row r="54" ht="30">
      <c r="A54" s="36" t="s">
        <v>56</v>
      </c>
      <c r="B54" s="43"/>
      <c r="C54" s="44"/>
      <c r="D54" s="44"/>
      <c r="E54" s="46" t="s">
        <v>227</v>
      </c>
      <c r="F54" s="44"/>
      <c r="G54" s="44"/>
      <c r="H54" s="44"/>
      <c r="I54" s="44"/>
      <c r="J54" s="45"/>
    </row>
    <row r="55" ht="409.5">
      <c r="A55" s="36" t="s">
        <v>58</v>
      </c>
      <c r="B55" s="43"/>
      <c r="C55" s="44"/>
      <c r="D55" s="44"/>
      <c r="E55" s="38" t="s">
        <v>228</v>
      </c>
      <c r="F55" s="44"/>
      <c r="G55" s="44"/>
      <c r="H55" s="44"/>
      <c r="I55" s="44"/>
      <c r="J55" s="45"/>
    </row>
    <row r="56">
      <c r="A56" s="30" t="s">
        <v>47</v>
      </c>
      <c r="B56" s="31"/>
      <c r="C56" s="32" t="s">
        <v>229</v>
      </c>
      <c r="D56" s="33"/>
      <c r="E56" s="30" t="s">
        <v>230</v>
      </c>
      <c r="F56" s="33"/>
      <c r="G56" s="33"/>
      <c r="H56" s="33"/>
      <c r="I56" s="34">
        <f>SUMIFS(I57:I88,A57:A88,"P")</f>
        <v>0</v>
      </c>
      <c r="J56" s="35"/>
    </row>
    <row r="57">
      <c r="A57" s="36" t="s">
        <v>50</v>
      </c>
      <c r="B57" s="36">
        <v>12</v>
      </c>
      <c r="C57" s="37" t="s">
        <v>231</v>
      </c>
      <c r="D57" s="36" t="s">
        <v>74</v>
      </c>
      <c r="E57" s="38" t="s">
        <v>232</v>
      </c>
      <c r="F57" s="39" t="s">
        <v>136</v>
      </c>
      <c r="G57" s="40">
        <v>1257.5</v>
      </c>
      <c r="H57" s="41">
        <v>0</v>
      </c>
      <c r="I57" s="41">
        <f>ROUND(G57*H57,P4)</f>
        <v>0</v>
      </c>
      <c r="J57" s="36"/>
      <c r="O57" s="42">
        <f>I57*0.21</f>
        <v>0</v>
      </c>
      <c r="P57">
        <v>3</v>
      </c>
    </row>
    <row r="58">
      <c r="A58" s="36" t="s">
        <v>54</v>
      </c>
      <c r="B58" s="43"/>
      <c r="C58" s="44"/>
      <c r="D58" s="44"/>
      <c r="E58" s="38" t="s">
        <v>233</v>
      </c>
      <c r="F58" s="44"/>
      <c r="G58" s="44"/>
      <c r="H58" s="44"/>
      <c r="I58" s="44"/>
      <c r="J58" s="45"/>
    </row>
    <row r="59">
      <c r="A59" s="36" t="s">
        <v>56</v>
      </c>
      <c r="B59" s="43"/>
      <c r="C59" s="44"/>
      <c r="D59" s="44"/>
      <c r="E59" s="46" t="s">
        <v>234</v>
      </c>
      <c r="F59" s="44"/>
      <c r="G59" s="44"/>
      <c r="H59" s="44"/>
      <c r="I59" s="44"/>
      <c r="J59" s="45"/>
    </row>
    <row r="60" ht="90">
      <c r="A60" s="36" t="s">
        <v>58</v>
      </c>
      <c r="B60" s="43"/>
      <c r="C60" s="44"/>
      <c r="D60" s="44"/>
      <c r="E60" s="38" t="s">
        <v>235</v>
      </c>
      <c r="F60" s="44"/>
      <c r="G60" s="44"/>
      <c r="H60" s="44"/>
      <c r="I60" s="44"/>
      <c r="J60" s="45"/>
    </row>
    <row r="61">
      <c r="A61" s="36" t="s">
        <v>50</v>
      </c>
      <c r="B61" s="36">
        <v>13</v>
      </c>
      <c r="C61" s="37" t="s">
        <v>231</v>
      </c>
      <c r="D61" s="36" t="s">
        <v>236</v>
      </c>
      <c r="E61" s="38" t="s">
        <v>232</v>
      </c>
      <c r="F61" s="39" t="s">
        <v>136</v>
      </c>
      <c r="G61" s="40">
        <v>1966.2750000000001</v>
      </c>
      <c r="H61" s="41">
        <v>0</v>
      </c>
      <c r="I61" s="41">
        <f>ROUND(G61*H61,P4)</f>
        <v>0</v>
      </c>
      <c r="J61" s="36"/>
      <c r="O61" s="42">
        <f>I61*0.21</f>
        <v>0</v>
      </c>
      <c r="P61">
        <v>3</v>
      </c>
    </row>
    <row r="62" ht="30">
      <c r="A62" s="36" t="s">
        <v>54</v>
      </c>
      <c r="B62" s="43"/>
      <c r="C62" s="44"/>
      <c r="D62" s="44"/>
      <c r="E62" s="38" t="s">
        <v>237</v>
      </c>
      <c r="F62" s="44"/>
      <c r="G62" s="44"/>
      <c r="H62" s="44"/>
      <c r="I62" s="44"/>
      <c r="J62" s="45"/>
    </row>
    <row r="63" ht="60">
      <c r="A63" s="36" t="s">
        <v>56</v>
      </c>
      <c r="B63" s="43"/>
      <c r="C63" s="44"/>
      <c r="D63" s="44"/>
      <c r="E63" s="46" t="s">
        <v>238</v>
      </c>
      <c r="F63" s="44"/>
      <c r="G63" s="44"/>
      <c r="H63" s="44"/>
      <c r="I63" s="44"/>
      <c r="J63" s="45"/>
    </row>
    <row r="64" ht="90">
      <c r="A64" s="36" t="s">
        <v>58</v>
      </c>
      <c r="B64" s="43"/>
      <c r="C64" s="44"/>
      <c r="D64" s="44"/>
      <c r="E64" s="38" t="s">
        <v>235</v>
      </c>
      <c r="F64" s="44"/>
      <c r="G64" s="44"/>
      <c r="H64" s="44"/>
      <c r="I64" s="44"/>
      <c r="J64" s="45"/>
    </row>
    <row r="65">
      <c r="A65" s="36" t="s">
        <v>50</v>
      </c>
      <c r="B65" s="36">
        <v>14</v>
      </c>
      <c r="C65" s="37" t="s">
        <v>239</v>
      </c>
      <c r="D65" s="36" t="s">
        <v>84</v>
      </c>
      <c r="E65" s="38" t="s">
        <v>240</v>
      </c>
      <c r="F65" s="39" t="s">
        <v>136</v>
      </c>
      <c r="G65" s="40">
        <v>1332.5</v>
      </c>
      <c r="H65" s="41">
        <v>0</v>
      </c>
      <c r="I65" s="41">
        <f>ROUND(G65*H65,P4)</f>
        <v>0</v>
      </c>
      <c r="J65" s="36"/>
      <c r="O65" s="42">
        <f>I65*0.21</f>
        <v>0</v>
      </c>
      <c r="P65">
        <v>3</v>
      </c>
    </row>
    <row r="66">
      <c r="A66" s="36" t="s">
        <v>54</v>
      </c>
      <c r="B66" s="43"/>
      <c r="C66" s="44"/>
      <c r="D66" s="44"/>
      <c r="E66" s="38" t="s">
        <v>241</v>
      </c>
      <c r="F66" s="44"/>
      <c r="G66" s="44"/>
      <c r="H66" s="44"/>
      <c r="I66" s="44"/>
      <c r="J66" s="45"/>
    </row>
    <row r="67">
      <c r="A67" s="36" t="s">
        <v>56</v>
      </c>
      <c r="B67" s="43"/>
      <c r="C67" s="44"/>
      <c r="D67" s="44"/>
      <c r="E67" s="46" t="s">
        <v>242</v>
      </c>
      <c r="F67" s="44"/>
      <c r="G67" s="44"/>
      <c r="H67" s="44"/>
      <c r="I67" s="44"/>
      <c r="J67" s="45"/>
    </row>
    <row r="68" ht="120">
      <c r="A68" s="36" t="s">
        <v>58</v>
      </c>
      <c r="B68" s="43"/>
      <c r="C68" s="44"/>
      <c r="D68" s="44"/>
      <c r="E68" s="38" t="s">
        <v>243</v>
      </c>
      <c r="F68" s="44"/>
      <c r="G68" s="44"/>
      <c r="H68" s="44"/>
      <c r="I68" s="44"/>
      <c r="J68" s="45"/>
    </row>
    <row r="69">
      <c r="A69" s="36" t="s">
        <v>50</v>
      </c>
      <c r="B69" s="36">
        <v>15</v>
      </c>
      <c r="C69" s="37" t="s">
        <v>244</v>
      </c>
      <c r="D69" s="36" t="s">
        <v>84</v>
      </c>
      <c r="E69" s="38" t="s">
        <v>245</v>
      </c>
      <c r="F69" s="39" t="s">
        <v>136</v>
      </c>
      <c r="G69" s="40">
        <v>1332.5</v>
      </c>
      <c r="H69" s="41">
        <v>0</v>
      </c>
      <c r="I69" s="41">
        <f>ROUND(G69*H69,P4)</f>
        <v>0</v>
      </c>
      <c r="J69" s="36"/>
      <c r="O69" s="42">
        <f>I69*0.21</f>
        <v>0</v>
      </c>
      <c r="P69">
        <v>3</v>
      </c>
    </row>
    <row r="70">
      <c r="A70" s="36" t="s">
        <v>54</v>
      </c>
      <c r="B70" s="43"/>
      <c r="C70" s="44"/>
      <c r="D70" s="44"/>
      <c r="E70" s="38" t="s">
        <v>246</v>
      </c>
      <c r="F70" s="44"/>
      <c r="G70" s="44"/>
      <c r="H70" s="44"/>
      <c r="I70" s="44"/>
      <c r="J70" s="45"/>
    </row>
    <row r="71">
      <c r="A71" s="36" t="s">
        <v>56</v>
      </c>
      <c r="B71" s="43"/>
      <c r="C71" s="44"/>
      <c r="D71" s="44"/>
      <c r="E71" s="46" t="s">
        <v>247</v>
      </c>
      <c r="F71" s="44"/>
      <c r="G71" s="44"/>
      <c r="H71" s="44"/>
      <c r="I71" s="44"/>
      <c r="J71" s="45"/>
    </row>
    <row r="72" ht="120">
      <c r="A72" s="36" t="s">
        <v>58</v>
      </c>
      <c r="B72" s="43"/>
      <c r="C72" s="44"/>
      <c r="D72" s="44"/>
      <c r="E72" s="38" t="s">
        <v>243</v>
      </c>
      <c r="F72" s="44"/>
      <c r="G72" s="44"/>
      <c r="H72" s="44"/>
      <c r="I72" s="44"/>
      <c r="J72" s="45"/>
    </row>
    <row r="73">
      <c r="A73" s="36" t="s">
        <v>50</v>
      </c>
      <c r="B73" s="36">
        <v>16</v>
      </c>
      <c r="C73" s="37" t="s">
        <v>248</v>
      </c>
      <c r="D73" s="36" t="s">
        <v>84</v>
      </c>
      <c r="E73" s="38" t="s">
        <v>249</v>
      </c>
      <c r="F73" s="39" t="s">
        <v>136</v>
      </c>
      <c r="G73" s="40">
        <v>1332.5</v>
      </c>
      <c r="H73" s="41">
        <v>0</v>
      </c>
      <c r="I73" s="41">
        <f>ROUND(G73*H73,P4)</f>
        <v>0</v>
      </c>
      <c r="J73" s="36"/>
      <c r="O73" s="42">
        <f>I73*0.21</f>
        <v>0</v>
      </c>
      <c r="P73">
        <v>3</v>
      </c>
    </row>
    <row r="74">
      <c r="A74" s="36" t="s">
        <v>54</v>
      </c>
      <c r="B74" s="43"/>
      <c r="C74" s="44"/>
      <c r="D74" s="44"/>
      <c r="E74" s="38" t="s">
        <v>250</v>
      </c>
      <c r="F74" s="44"/>
      <c r="G74" s="44"/>
      <c r="H74" s="44"/>
      <c r="I74" s="44"/>
      <c r="J74" s="45"/>
    </row>
    <row r="75" ht="45">
      <c r="A75" s="36" t="s">
        <v>56</v>
      </c>
      <c r="B75" s="43"/>
      <c r="C75" s="44"/>
      <c r="D75" s="44"/>
      <c r="E75" s="46" t="s">
        <v>251</v>
      </c>
      <c r="F75" s="44"/>
      <c r="G75" s="44"/>
      <c r="H75" s="44"/>
      <c r="I75" s="44"/>
      <c r="J75" s="45"/>
    </row>
    <row r="76" ht="195">
      <c r="A76" s="36" t="s">
        <v>58</v>
      </c>
      <c r="B76" s="43"/>
      <c r="C76" s="44"/>
      <c r="D76" s="44"/>
      <c r="E76" s="38" t="s">
        <v>252</v>
      </c>
      <c r="F76" s="44"/>
      <c r="G76" s="44"/>
      <c r="H76" s="44"/>
      <c r="I76" s="44"/>
      <c r="J76" s="45"/>
    </row>
    <row r="77">
      <c r="A77" s="36" t="s">
        <v>50</v>
      </c>
      <c r="B77" s="36">
        <v>17</v>
      </c>
      <c r="C77" s="37" t="s">
        <v>253</v>
      </c>
      <c r="D77" s="36" t="s">
        <v>84</v>
      </c>
      <c r="E77" s="38" t="s">
        <v>254</v>
      </c>
      <c r="F77" s="39" t="s">
        <v>136</v>
      </c>
      <c r="G77" s="40">
        <v>1332.5</v>
      </c>
      <c r="H77" s="41">
        <v>0</v>
      </c>
      <c r="I77" s="41">
        <f>ROUND(G77*H77,P4)</f>
        <v>0</v>
      </c>
      <c r="J77" s="36"/>
      <c r="O77" s="42">
        <f>I77*0.21</f>
        <v>0</v>
      </c>
      <c r="P77">
        <v>3</v>
      </c>
    </row>
    <row r="78">
      <c r="A78" s="36" t="s">
        <v>54</v>
      </c>
      <c r="B78" s="43"/>
      <c r="C78" s="44"/>
      <c r="D78" s="44"/>
      <c r="E78" s="38" t="s">
        <v>255</v>
      </c>
      <c r="F78" s="44"/>
      <c r="G78" s="44"/>
      <c r="H78" s="44"/>
      <c r="I78" s="44"/>
      <c r="J78" s="45"/>
    </row>
    <row r="79" ht="45">
      <c r="A79" s="36" t="s">
        <v>56</v>
      </c>
      <c r="B79" s="43"/>
      <c r="C79" s="44"/>
      <c r="D79" s="44"/>
      <c r="E79" s="46" t="s">
        <v>251</v>
      </c>
      <c r="F79" s="44"/>
      <c r="G79" s="44"/>
      <c r="H79" s="44"/>
      <c r="I79" s="44"/>
      <c r="J79" s="45"/>
    </row>
    <row r="80" ht="195">
      <c r="A80" s="36" t="s">
        <v>58</v>
      </c>
      <c r="B80" s="43"/>
      <c r="C80" s="44"/>
      <c r="D80" s="44"/>
      <c r="E80" s="38" t="s">
        <v>252</v>
      </c>
      <c r="F80" s="44"/>
      <c r="G80" s="44"/>
      <c r="H80" s="44"/>
      <c r="I80" s="44"/>
      <c r="J80" s="45"/>
    </row>
    <row r="81">
      <c r="A81" s="36" t="s">
        <v>50</v>
      </c>
      <c r="B81" s="36">
        <v>18</v>
      </c>
      <c r="C81" s="37" t="s">
        <v>256</v>
      </c>
      <c r="D81" s="36" t="s">
        <v>84</v>
      </c>
      <c r="E81" s="38" t="s">
        <v>257</v>
      </c>
      <c r="F81" s="39" t="s">
        <v>136</v>
      </c>
      <c r="G81" s="40">
        <v>97</v>
      </c>
      <c r="H81" s="41">
        <v>0</v>
      </c>
      <c r="I81" s="41">
        <f>ROUND(G81*H81,P4)</f>
        <v>0</v>
      </c>
      <c r="J81" s="36"/>
      <c r="O81" s="42">
        <f>I81*0.21</f>
        <v>0</v>
      </c>
      <c r="P81">
        <v>3</v>
      </c>
    </row>
    <row r="82" ht="30">
      <c r="A82" s="36" t="s">
        <v>54</v>
      </c>
      <c r="B82" s="43"/>
      <c r="C82" s="44"/>
      <c r="D82" s="44"/>
      <c r="E82" s="38" t="s">
        <v>258</v>
      </c>
      <c r="F82" s="44"/>
      <c r="G82" s="44"/>
      <c r="H82" s="44"/>
      <c r="I82" s="44"/>
      <c r="J82" s="45"/>
    </row>
    <row r="83">
      <c r="A83" s="36" t="s">
        <v>56</v>
      </c>
      <c r="B83" s="43"/>
      <c r="C83" s="44"/>
      <c r="D83" s="44"/>
      <c r="E83" s="46" t="s">
        <v>259</v>
      </c>
      <c r="F83" s="44"/>
      <c r="G83" s="44"/>
      <c r="H83" s="44"/>
      <c r="I83" s="44"/>
      <c r="J83" s="45"/>
    </row>
    <row r="84" ht="225">
      <c r="A84" s="36" t="s">
        <v>58</v>
      </c>
      <c r="B84" s="43"/>
      <c r="C84" s="44"/>
      <c r="D84" s="44"/>
      <c r="E84" s="38" t="s">
        <v>260</v>
      </c>
      <c r="F84" s="44"/>
      <c r="G84" s="44"/>
      <c r="H84" s="44"/>
      <c r="I84" s="44"/>
      <c r="J84" s="45"/>
    </row>
    <row r="85">
      <c r="A85" s="36" t="s">
        <v>50</v>
      </c>
      <c r="B85" s="36">
        <v>19</v>
      </c>
      <c r="C85" s="37" t="s">
        <v>261</v>
      </c>
      <c r="D85" s="36" t="s">
        <v>84</v>
      </c>
      <c r="E85" s="38" t="s">
        <v>262</v>
      </c>
      <c r="F85" s="39" t="s">
        <v>136</v>
      </c>
      <c r="G85" s="40">
        <v>102</v>
      </c>
      <c r="H85" s="41">
        <v>0</v>
      </c>
      <c r="I85" s="41">
        <f>ROUND(G85*H85,P4)</f>
        <v>0</v>
      </c>
      <c r="J85" s="36"/>
      <c r="O85" s="42">
        <f>I85*0.21</f>
        <v>0</v>
      </c>
      <c r="P85">
        <v>3</v>
      </c>
    </row>
    <row r="86" ht="30">
      <c r="A86" s="36" t="s">
        <v>54</v>
      </c>
      <c r="B86" s="43"/>
      <c r="C86" s="44"/>
      <c r="D86" s="44"/>
      <c r="E86" s="38" t="s">
        <v>263</v>
      </c>
      <c r="F86" s="44"/>
      <c r="G86" s="44"/>
      <c r="H86" s="44"/>
      <c r="I86" s="44"/>
      <c r="J86" s="45"/>
    </row>
    <row r="87">
      <c r="A87" s="36" t="s">
        <v>56</v>
      </c>
      <c r="B87" s="43"/>
      <c r="C87" s="44"/>
      <c r="D87" s="44"/>
      <c r="E87" s="46" t="s">
        <v>264</v>
      </c>
      <c r="F87" s="44"/>
      <c r="G87" s="44"/>
      <c r="H87" s="44"/>
      <c r="I87" s="44"/>
      <c r="J87" s="45"/>
    </row>
    <row r="88" ht="225">
      <c r="A88" s="36" t="s">
        <v>58</v>
      </c>
      <c r="B88" s="43"/>
      <c r="C88" s="44"/>
      <c r="D88" s="44"/>
      <c r="E88" s="38" t="s">
        <v>260</v>
      </c>
      <c r="F88" s="44"/>
      <c r="G88" s="44"/>
      <c r="H88" s="44"/>
      <c r="I88" s="44"/>
      <c r="J88" s="45"/>
    </row>
    <row r="89">
      <c r="A89" s="30" t="s">
        <v>47</v>
      </c>
      <c r="B89" s="31"/>
      <c r="C89" s="32" t="s">
        <v>265</v>
      </c>
      <c r="D89" s="33"/>
      <c r="E89" s="30" t="s">
        <v>266</v>
      </c>
      <c r="F89" s="33"/>
      <c r="G89" s="33"/>
      <c r="H89" s="33"/>
      <c r="I89" s="34">
        <f>SUMIFS(I90:I109,A90:A109,"P")</f>
        <v>0</v>
      </c>
      <c r="J89" s="35"/>
    </row>
    <row r="90">
      <c r="A90" s="36" t="s">
        <v>50</v>
      </c>
      <c r="B90" s="36">
        <v>20</v>
      </c>
      <c r="C90" s="37" t="s">
        <v>267</v>
      </c>
      <c r="D90" s="36" t="s">
        <v>84</v>
      </c>
      <c r="E90" s="38" t="s">
        <v>268</v>
      </c>
      <c r="F90" s="39" t="s">
        <v>144</v>
      </c>
      <c r="G90" s="40">
        <v>10</v>
      </c>
      <c r="H90" s="41">
        <v>0</v>
      </c>
      <c r="I90" s="41">
        <f>ROUND(G90*H90,P4)</f>
        <v>0</v>
      </c>
      <c r="J90" s="36"/>
      <c r="O90" s="42">
        <f>I90*0.21</f>
        <v>0</v>
      </c>
      <c r="P90">
        <v>3</v>
      </c>
    </row>
    <row r="91">
      <c r="A91" s="36" t="s">
        <v>54</v>
      </c>
      <c r="B91" s="43"/>
      <c r="C91" s="44"/>
      <c r="D91" s="44"/>
      <c r="E91" s="38" t="s">
        <v>269</v>
      </c>
      <c r="F91" s="44"/>
      <c r="G91" s="44"/>
      <c r="H91" s="44"/>
      <c r="I91" s="44"/>
      <c r="J91" s="45"/>
    </row>
    <row r="92" ht="45">
      <c r="A92" s="36" t="s">
        <v>56</v>
      </c>
      <c r="B92" s="43"/>
      <c r="C92" s="44"/>
      <c r="D92" s="44"/>
      <c r="E92" s="46" t="s">
        <v>270</v>
      </c>
      <c r="F92" s="44"/>
      <c r="G92" s="44"/>
      <c r="H92" s="44"/>
      <c r="I92" s="44"/>
      <c r="J92" s="45"/>
    </row>
    <row r="93" ht="120">
      <c r="A93" s="36" t="s">
        <v>58</v>
      </c>
      <c r="B93" s="43"/>
      <c r="C93" s="44"/>
      <c r="D93" s="44"/>
      <c r="E93" s="38" t="s">
        <v>271</v>
      </c>
      <c r="F93" s="44"/>
      <c r="G93" s="44"/>
      <c r="H93" s="44"/>
      <c r="I93" s="44"/>
      <c r="J93" s="45"/>
    </row>
    <row r="94">
      <c r="A94" s="36" t="s">
        <v>50</v>
      </c>
      <c r="B94" s="36">
        <v>21</v>
      </c>
      <c r="C94" s="37" t="s">
        <v>272</v>
      </c>
      <c r="D94" s="36" t="s">
        <v>84</v>
      </c>
      <c r="E94" s="38" t="s">
        <v>273</v>
      </c>
      <c r="F94" s="39" t="s">
        <v>144</v>
      </c>
      <c r="G94" s="40">
        <v>9</v>
      </c>
      <c r="H94" s="41">
        <v>0</v>
      </c>
      <c r="I94" s="41">
        <f>ROUND(G94*H94,P4)</f>
        <v>0</v>
      </c>
      <c r="J94" s="36"/>
      <c r="O94" s="42">
        <f>I94*0.21</f>
        <v>0</v>
      </c>
      <c r="P94">
        <v>3</v>
      </c>
    </row>
    <row r="95" ht="30">
      <c r="A95" s="36" t="s">
        <v>54</v>
      </c>
      <c r="B95" s="43"/>
      <c r="C95" s="44"/>
      <c r="D95" s="44"/>
      <c r="E95" s="38" t="s">
        <v>274</v>
      </c>
      <c r="F95" s="44"/>
      <c r="G95" s="44"/>
      <c r="H95" s="44"/>
      <c r="I95" s="44"/>
      <c r="J95" s="45"/>
    </row>
    <row r="96">
      <c r="A96" s="36" t="s">
        <v>56</v>
      </c>
      <c r="B96" s="43"/>
      <c r="C96" s="44"/>
      <c r="D96" s="44"/>
      <c r="E96" s="46" t="s">
        <v>275</v>
      </c>
      <c r="F96" s="44"/>
      <c r="G96" s="44"/>
      <c r="H96" s="44"/>
      <c r="I96" s="44"/>
      <c r="J96" s="45"/>
    </row>
    <row r="97" ht="75">
      <c r="A97" s="36" t="s">
        <v>58</v>
      </c>
      <c r="B97" s="43"/>
      <c r="C97" s="44"/>
      <c r="D97" s="44"/>
      <c r="E97" s="38" t="s">
        <v>276</v>
      </c>
      <c r="F97" s="44"/>
      <c r="G97" s="44"/>
      <c r="H97" s="44"/>
      <c r="I97" s="44"/>
      <c r="J97" s="45"/>
    </row>
    <row r="98">
      <c r="A98" s="36" t="s">
        <v>50</v>
      </c>
      <c r="B98" s="36">
        <v>22</v>
      </c>
      <c r="C98" s="37" t="s">
        <v>277</v>
      </c>
      <c r="D98" s="36" t="s">
        <v>84</v>
      </c>
      <c r="E98" s="38" t="s">
        <v>278</v>
      </c>
      <c r="F98" s="39" t="s">
        <v>144</v>
      </c>
      <c r="G98" s="40">
        <v>1</v>
      </c>
      <c r="H98" s="41">
        <v>0</v>
      </c>
      <c r="I98" s="41">
        <f>ROUND(G98*H98,P4)</f>
        <v>0</v>
      </c>
      <c r="J98" s="36"/>
      <c r="O98" s="42">
        <f>I98*0.21</f>
        <v>0</v>
      </c>
      <c r="P98">
        <v>3</v>
      </c>
    </row>
    <row r="99">
      <c r="A99" s="36" t="s">
        <v>54</v>
      </c>
      <c r="B99" s="43"/>
      <c r="C99" s="44"/>
      <c r="D99" s="44"/>
      <c r="E99" s="38" t="s">
        <v>279</v>
      </c>
      <c r="F99" s="44"/>
      <c r="G99" s="44"/>
      <c r="H99" s="44"/>
      <c r="I99" s="44"/>
      <c r="J99" s="45"/>
    </row>
    <row r="100">
      <c r="A100" s="36" t="s">
        <v>56</v>
      </c>
      <c r="B100" s="43"/>
      <c r="C100" s="44"/>
      <c r="D100" s="44"/>
      <c r="E100" s="46" t="s">
        <v>280</v>
      </c>
      <c r="F100" s="44"/>
      <c r="G100" s="44"/>
      <c r="H100" s="44"/>
      <c r="I100" s="44"/>
      <c r="J100" s="45"/>
    </row>
    <row r="101" ht="75">
      <c r="A101" s="36" t="s">
        <v>58</v>
      </c>
      <c r="B101" s="43"/>
      <c r="C101" s="44"/>
      <c r="D101" s="44"/>
      <c r="E101" s="38" t="s">
        <v>276</v>
      </c>
      <c r="F101" s="44"/>
      <c r="G101" s="44"/>
      <c r="H101" s="44"/>
      <c r="I101" s="44"/>
      <c r="J101" s="45"/>
    </row>
    <row r="102">
      <c r="A102" s="36" t="s">
        <v>50</v>
      </c>
      <c r="B102" s="36">
        <v>23</v>
      </c>
      <c r="C102" s="37" t="s">
        <v>281</v>
      </c>
      <c r="D102" s="36" t="s">
        <v>84</v>
      </c>
      <c r="E102" s="38" t="s">
        <v>282</v>
      </c>
      <c r="F102" s="39" t="s">
        <v>144</v>
      </c>
      <c r="G102" s="40">
        <v>18</v>
      </c>
      <c r="H102" s="41">
        <v>0</v>
      </c>
      <c r="I102" s="41">
        <f>ROUND(G102*H102,P4)</f>
        <v>0</v>
      </c>
      <c r="J102" s="36"/>
      <c r="O102" s="42">
        <f>I102*0.21</f>
        <v>0</v>
      </c>
      <c r="P102">
        <v>3</v>
      </c>
    </row>
    <row r="103" ht="30">
      <c r="A103" s="36" t="s">
        <v>54</v>
      </c>
      <c r="B103" s="43"/>
      <c r="C103" s="44"/>
      <c r="D103" s="44"/>
      <c r="E103" s="38" t="s">
        <v>283</v>
      </c>
      <c r="F103" s="44"/>
      <c r="G103" s="44"/>
      <c r="H103" s="44"/>
      <c r="I103" s="44"/>
      <c r="J103" s="45"/>
    </row>
    <row r="104">
      <c r="A104" s="36" t="s">
        <v>56</v>
      </c>
      <c r="B104" s="43"/>
      <c r="C104" s="44"/>
      <c r="D104" s="44"/>
      <c r="E104" s="46" t="s">
        <v>284</v>
      </c>
      <c r="F104" s="44"/>
      <c r="G104" s="44"/>
      <c r="H104" s="44"/>
      <c r="I104" s="44"/>
      <c r="J104" s="45"/>
    </row>
    <row r="105" ht="75">
      <c r="A105" s="36" t="s">
        <v>58</v>
      </c>
      <c r="B105" s="43"/>
      <c r="C105" s="44"/>
      <c r="D105" s="44"/>
      <c r="E105" s="38" t="s">
        <v>276</v>
      </c>
      <c r="F105" s="44"/>
      <c r="G105" s="44"/>
      <c r="H105" s="44"/>
      <c r="I105" s="44"/>
      <c r="J105" s="45"/>
    </row>
    <row r="106">
      <c r="A106" s="36" t="s">
        <v>50</v>
      </c>
      <c r="B106" s="36">
        <v>24</v>
      </c>
      <c r="C106" s="37" t="s">
        <v>285</v>
      </c>
      <c r="D106" s="36" t="s">
        <v>84</v>
      </c>
      <c r="E106" s="38" t="s">
        <v>286</v>
      </c>
      <c r="F106" s="39" t="s">
        <v>144</v>
      </c>
      <c r="G106" s="40">
        <v>10</v>
      </c>
      <c r="H106" s="41">
        <v>0</v>
      </c>
      <c r="I106" s="41">
        <f>ROUND(G106*H106,P4)</f>
        <v>0</v>
      </c>
      <c r="J106" s="36"/>
      <c r="O106" s="42">
        <f>I106*0.21</f>
        <v>0</v>
      </c>
      <c r="P106">
        <v>3</v>
      </c>
    </row>
    <row r="107" ht="60">
      <c r="A107" s="36" t="s">
        <v>54</v>
      </c>
      <c r="B107" s="43"/>
      <c r="C107" s="44"/>
      <c r="D107" s="44"/>
      <c r="E107" s="38" t="s">
        <v>287</v>
      </c>
      <c r="F107" s="44"/>
      <c r="G107" s="44"/>
      <c r="H107" s="44"/>
      <c r="I107" s="44"/>
      <c r="J107" s="45"/>
    </row>
    <row r="108">
      <c r="A108" s="36" t="s">
        <v>56</v>
      </c>
      <c r="B108" s="43"/>
      <c r="C108" s="44"/>
      <c r="D108" s="44"/>
      <c r="E108" s="46" t="s">
        <v>288</v>
      </c>
      <c r="F108" s="44"/>
      <c r="G108" s="44"/>
      <c r="H108" s="44"/>
      <c r="I108" s="44"/>
      <c r="J108" s="45"/>
    </row>
    <row r="109" ht="75">
      <c r="A109" s="36" t="s">
        <v>58</v>
      </c>
      <c r="B109" s="43"/>
      <c r="C109" s="44"/>
      <c r="D109" s="44"/>
      <c r="E109" s="38" t="s">
        <v>289</v>
      </c>
      <c r="F109" s="44"/>
      <c r="G109" s="44"/>
      <c r="H109" s="44"/>
      <c r="I109" s="44"/>
      <c r="J109" s="45"/>
    </row>
    <row r="110">
      <c r="A110" s="30" t="s">
        <v>47</v>
      </c>
      <c r="B110" s="31"/>
      <c r="C110" s="32" t="s">
        <v>140</v>
      </c>
      <c r="D110" s="33"/>
      <c r="E110" s="30" t="s">
        <v>141</v>
      </c>
      <c r="F110" s="33"/>
      <c r="G110" s="33"/>
      <c r="H110" s="33"/>
      <c r="I110" s="34">
        <f>SUMIFS(I111:I134,A111:A134,"P")</f>
        <v>0</v>
      </c>
      <c r="J110" s="35"/>
    </row>
    <row r="111" ht="30">
      <c r="A111" s="36" t="s">
        <v>50</v>
      </c>
      <c r="B111" s="36">
        <v>25</v>
      </c>
      <c r="C111" s="37" t="s">
        <v>290</v>
      </c>
      <c r="D111" s="36" t="s">
        <v>84</v>
      </c>
      <c r="E111" s="38" t="s">
        <v>291</v>
      </c>
      <c r="F111" s="39" t="s">
        <v>136</v>
      </c>
      <c r="G111" s="40">
        <v>152.75</v>
      </c>
      <c r="H111" s="41">
        <v>0</v>
      </c>
      <c r="I111" s="41">
        <f>ROUND(G111*H111,P4)</f>
        <v>0</v>
      </c>
      <c r="J111" s="36"/>
      <c r="O111" s="42">
        <f>I111*0.21</f>
        <v>0</v>
      </c>
      <c r="P111">
        <v>3</v>
      </c>
    </row>
    <row r="112">
      <c r="A112" s="36" t="s">
        <v>54</v>
      </c>
      <c r="B112" s="43"/>
      <c r="C112" s="44"/>
      <c r="D112" s="44"/>
      <c r="E112" s="38" t="s">
        <v>292</v>
      </c>
      <c r="F112" s="44"/>
      <c r="G112" s="44"/>
      <c r="H112" s="44"/>
      <c r="I112" s="44"/>
      <c r="J112" s="45"/>
    </row>
    <row r="113" ht="75">
      <c r="A113" s="36" t="s">
        <v>56</v>
      </c>
      <c r="B113" s="43"/>
      <c r="C113" s="44"/>
      <c r="D113" s="44"/>
      <c r="E113" s="46" t="s">
        <v>293</v>
      </c>
      <c r="F113" s="44"/>
      <c r="G113" s="44"/>
      <c r="H113" s="44"/>
      <c r="I113" s="44"/>
      <c r="J113" s="45"/>
    </row>
    <row r="114" ht="75">
      <c r="A114" s="36" t="s">
        <v>58</v>
      </c>
      <c r="B114" s="43"/>
      <c r="C114" s="44"/>
      <c r="D114" s="44"/>
      <c r="E114" s="38" t="s">
        <v>294</v>
      </c>
      <c r="F114" s="44"/>
      <c r="G114" s="44"/>
      <c r="H114" s="44"/>
      <c r="I114" s="44"/>
      <c r="J114" s="45"/>
    </row>
    <row r="115" ht="30">
      <c r="A115" s="36" t="s">
        <v>50</v>
      </c>
      <c r="B115" s="36">
        <v>26</v>
      </c>
      <c r="C115" s="37" t="s">
        <v>295</v>
      </c>
      <c r="D115" s="36" t="s">
        <v>74</v>
      </c>
      <c r="E115" s="38" t="s">
        <v>296</v>
      </c>
      <c r="F115" s="39" t="s">
        <v>118</v>
      </c>
      <c r="G115" s="40">
        <v>342</v>
      </c>
      <c r="H115" s="41">
        <v>0</v>
      </c>
      <c r="I115" s="41">
        <f>ROUND(G115*H115,P4)</f>
        <v>0</v>
      </c>
      <c r="J115" s="36"/>
      <c r="O115" s="42">
        <f>I115*0.21</f>
        <v>0</v>
      </c>
      <c r="P115">
        <v>3</v>
      </c>
    </row>
    <row r="116" ht="30">
      <c r="A116" s="36" t="s">
        <v>54</v>
      </c>
      <c r="B116" s="43"/>
      <c r="C116" s="44"/>
      <c r="D116" s="44"/>
      <c r="E116" s="38" t="s">
        <v>297</v>
      </c>
      <c r="F116" s="44"/>
      <c r="G116" s="44"/>
      <c r="H116" s="44"/>
      <c r="I116" s="44"/>
      <c r="J116" s="45"/>
    </row>
    <row r="117">
      <c r="A117" s="36" t="s">
        <v>56</v>
      </c>
      <c r="B117" s="43"/>
      <c r="C117" s="44"/>
      <c r="D117" s="44"/>
      <c r="E117" s="46" t="s">
        <v>298</v>
      </c>
      <c r="F117" s="44"/>
      <c r="G117" s="44"/>
      <c r="H117" s="44"/>
      <c r="I117" s="44"/>
      <c r="J117" s="45"/>
    </row>
    <row r="118" ht="90">
      <c r="A118" s="36" t="s">
        <v>58</v>
      </c>
      <c r="B118" s="43"/>
      <c r="C118" s="44"/>
      <c r="D118" s="44"/>
      <c r="E118" s="38" t="s">
        <v>299</v>
      </c>
      <c r="F118" s="44"/>
      <c r="G118" s="44"/>
      <c r="H118" s="44"/>
      <c r="I118" s="44"/>
      <c r="J118" s="45"/>
    </row>
    <row r="119" ht="30">
      <c r="A119" s="36" t="s">
        <v>50</v>
      </c>
      <c r="B119" s="36">
        <v>27</v>
      </c>
      <c r="C119" s="37" t="s">
        <v>295</v>
      </c>
      <c r="D119" s="36" t="s">
        <v>236</v>
      </c>
      <c r="E119" s="38" t="s">
        <v>296</v>
      </c>
      <c r="F119" s="39" t="s">
        <v>118</v>
      </c>
      <c r="G119" s="40">
        <v>469</v>
      </c>
      <c r="H119" s="41">
        <v>0</v>
      </c>
      <c r="I119" s="41">
        <f>ROUND(G119*H119,P4)</f>
        <v>0</v>
      </c>
      <c r="J119" s="36"/>
      <c r="O119" s="42">
        <f>I119*0.21</f>
        <v>0</v>
      </c>
      <c r="P119">
        <v>3</v>
      </c>
    </row>
    <row r="120" ht="30">
      <c r="A120" s="36" t="s">
        <v>54</v>
      </c>
      <c r="B120" s="43"/>
      <c r="C120" s="44"/>
      <c r="D120" s="44"/>
      <c r="E120" s="38" t="s">
        <v>300</v>
      </c>
      <c r="F120" s="44"/>
      <c r="G120" s="44"/>
      <c r="H120" s="44"/>
      <c r="I120" s="44"/>
      <c r="J120" s="45"/>
    </row>
    <row r="121" ht="45">
      <c r="A121" s="36" t="s">
        <v>56</v>
      </c>
      <c r="B121" s="43"/>
      <c r="C121" s="44"/>
      <c r="D121" s="44"/>
      <c r="E121" s="46" t="s">
        <v>301</v>
      </c>
      <c r="F121" s="44"/>
      <c r="G121" s="44"/>
      <c r="H121" s="44"/>
      <c r="I121" s="44"/>
      <c r="J121" s="45"/>
    </row>
    <row r="122" ht="90">
      <c r="A122" s="36" t="s">
        <v>58</v>
      </c>
      <c r="B122" s="43"/>
      <c r="C122" s="44"/>
      <c r="D122" s="44"/>
      <c r="E122" s="38" t="s">
        <v>299</v>
      </c>
      <c r="F122" s="44"/>
      <c r="G122" s="44"/>
      <c r="H122" s="44"/>
      <c r="I122" s="44"/>
      <c r="J122" s="45"/>
    </row>
    <row r="123">
      <c r="A123" s="36" t="s">
        <v>50</v>
      </c>
      <c r="B123" s="36">
        <v>28</v>
      </c>
      <c r="C123" s="37" t="s">
        <v>302</v>
      </c>
      <c r="D123" s="36" t="s">
        <v>84</v>
      </c>
      <c r="E123" s="38" t="s">
        <v>303</v>
      </c>
      <c r="F123" s="39" t="s">
        <v>118</v>
      </c>
      <c r="G123" s="40">
        <v>50.25</v>
      </c>
      <c r="H123" s="41">
        <v>0</v>
      </c>
      <c r="I123" s="41">
        <f>ROUND(G123*H123,P4)</f>
        <v>0</v>
      </c>
      <c r="J123" s="36"/>
      <c r="O123" s="42">
        <f>I123*0.21</f>
        <v>0</v>
      </c>
      <c r="P123">
        <v>3</v>
      </c>
    </row>
    <row r="124">
      <c r="A124" s="36" t="s">
        <v>54</v>
      </c>
      <c r="B124" s="43"/>
      <c r="C124" s="44"/>
      <c r="D124" s="44"/>
      <c r="E124" s="38" t="s">
        <v>304</v>
      </c>
      <c r="F124" s="44"/>
      <c r="G124" s="44"/>
      <c r="H124" s="44"/>
      <c r="I124" s="44"/>
      <c r="J124" s="45"/>
    </row>
    <row r="125" ht="45">
      <c r="A125" s="36" t="s">
        <v>56</v>
      </c>
      <c r="B125" s="43"/>
      <c r="C125" s="44"/>
      <c r="D125" s="44"/>
      <c r="E125" s="46" t="s">
        <v>305</v>
      </c>
      <c r="F125" s="44"/>
      <c r="G125" s="44"/>
      <c r="H125" s="44"/>
      <c r="I125" s="44"/>
      <c r="J125" s="45"/>
    </row>
    <row r="126" ht="90">
      <c r="A126" s="36" t="s">
        <v>58</v>
      </c>
      <c r="B126" s="43"/>
      <c r="C126" s="44"/>
      <c r="D126" s="44"/>
      <c r="E126" s="38" t="s">
        <v>306</v>
      </c>
      <c r="F126" s="44"/>
      <c r="G126" s="44"/>
      <c r="H126" s="44"/>
      <c r="I126" s="44"/>
      <c r="J126" s="45"/>
    </row>
    <row r="127">
      <c r="A127" s="36" t="s">
        <v>50</v>
      </c>
      <c r="B127" s="36">
        <v>29</v>
      </c>
      <c r="C127" s="37" t="s">
        <v>307</v>
      </c>
      <c r="D127" s="36" t="s">
        <v>84</v>
      </c>
      <c r="E127" s="38" t="s">
        <v>308</v>
      </c>
      <c r="F127" s="39" t="s">
        <v>118</v>
      </c>
      <c r="G127" s="40">
        <v>110.5</v>
      </c>
      <c r="H127" s="41">
        <v>0</v>
      </c>
      <c r="I127" s="41">
        <f>ROUND(G127*H127,P4)</f>
        <v>0</v>
      </c>
      <c r="J127" s="36"/>
      <c r="O127" s="42">
        <f>I127*0.21</f>
        <v>0</v>
      </c>
      <c r="P127">
        <v>3</v>
      </c>
    </row>
    <row r="128">
      <c r="A128" s="36" t="s">
        <v>54</v>
      </c>
      <c r="B128" s="43"/>
      <c r="C128" s="44"/>
      <c r="D128" s="44"/>
      <c r="E128" s="38" t="s">
        <v>309</v>
      </c>
      <c r="F128" s="44"/>
      <c r="G128" s="44"/>
      <c r="H128" s="44"/>
      <c r="I128" s="44"/>
      <c r="J128" s="45"/>
    </row>
    <row r="129">
      <c r="A129" s="36" t="s">
        <v>56</v>
      </c>
      <c r="B129" s="43"/>
      <c r="C129" s="44"/>
      <c r="D129" s="44"/>
      <c r="E129" s="46" t="s">
        <v>310</v>
      </c>
      <c r="F129" s="44"/>
      <c r="G129" s="44"/>
      <c r="H129" s="44"/>
      <c r="I129" s="44"/>
      <c r="J129" s="45"/>
    </row>
    <row r="130" ht="45">
      <c r="A130" s="36" t="s">
        <v>58</v>
      </c>
      <c r="B130" s="43"/>
      <c r="C130" s="44"/>
      <c r="D130" s="44"/>
      <c r="E130" s="38" t="s">
        <v>311</v>
      </c>
      <c r="F130" s="44"/>
      <c r="G130" s="44"/>
      <c r="H130" s="44"/>
      <c r="I130" s="44"/>
      <c r="J130" s="45"/>
    </row>
    <row r="131">
      <c r="A131" s="36" t="s">
        <v>50</v>
      </c>
      <c r="B131" s="36">
        <v>30</v>
      </c>
      <c r="C131" s="37" t="s">
        <v>312</v>
      </c>
      <c r="D131" s="36" t="s">
        <v>84</v>
      </c>
      <c r="E131" s="38" t="s">
        <v>313</v>
      </c>
      <c r="F131" s="39" t="s">
        <v>118</v>
      </c>
      <c r="G131" s="40">
        <v>652</v>
      </c>
      <c r="H131" s="41">
        <v>0</v>
      </c>
      <c r="I131" s="41">
        <f>ROUND(G131*H131,P4)</f>
        <v>0</v>
      </c>
      <c r="J131" s="36"/>
      <c r="O131" s="42">
        <f>I131*0.21</f>
        <v>0</v>
      </c>
      <c r="P131">
        <v>3</v>
      </c>
    </row>
    <row r="132" ht="30">
      <c r="A132" s="36" t="s">
        <v>54</v>
      </c>
      <c r="B132" s="43"/>
      <c r="C132" s="44"/>
      <c r="D132" s="44"/>
      <c r="E132" s="38" t="s">
        <v>314</v>
      </c>
      <c r="F132" s="44"/>
      <c r="G132" s="44"/>
      <c r="H132" s="44"/>
      <c r="I132" s="44"/>
      <c r="J132" s="45"/>
    </row>
    <row r="133" ht="45">
      <c r="A133" s="36" t="s">
        <v>56</v>
      </c>
      <c r="B133" s="43"/>
      <c r="C133" s="44"/>
      <c r="D133" s="44"/>
      <c r="E133" s="46" t="s">
        <v>315</v>
      </c>
      <c r="F133" s="44"/>
      <c r="G133" s="44"/>
      <c r="H133" s="44"/>
      <c r="I133" s="44"/>
      <c r="J133" s="45"/>
    </row>
    <row r="134" ht="45">
      <c r="A134" s="36" t="s">
        <v>58</v>
      </c>
      <c r="B134" s="47"/>
      <c r="C134" s="48"/>
      <c r="D134" s="48"/>
      <c r="E134" s="38" t="s">
        <v>311</v>
      </c>
      <c r="F134" s="48"/>
      <c r="G134" s="48"/>
      <c r="H134" s="48"/>
      <c r="I134" s="48"/>
      <c r="J134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29</v>
      </c>
      <c r="F2" s="16"/>
      <c r="G2" s="16"/>
      <c r="H2" s="16"/>
      <c r="I2" s="16"/>
      <c r="J2" s="18"/>
    </row>
    <row r="3" ht="30">
      <c r="A3" s="3" t="s">
        <v>30</v>
      </c>
      <c r="B3" s="19" t="s">
        <v>31</v>
      </c>
      <c r="C3" s="20" t="s">
        <v>32</v>
      </c>
      <c r="D3" s="21"/>
      <c r="E3" s="22" t="s">
        <v>33</v>
      </c>
      <c r="F3" s="16"/>
      <c r="G3" s="16"/>
      <c r="H3" s="23" t="s">
        <v>17</v>
      </c>
      <c r="I3" s="24">
        <f>SUMIFS(I8:I101,A8:A101,"SD")</f>
        <v>0</v>
      </c>
      <c r="J3" s="18"/>
      <c r="O3">
        <v>0</v>
      </c>
      <c r="P3">
        <v>2</v>
      </c>
    </row>
    <row r="4">
      <c r="A4" s="3" t="s">
        <v>34</v>
      </c>
      <c r="B4" s="19" t="s">
        <v>35</v>
      </c>
      <c r="C4" s="20" t="s">
        <v>17</v>
      </c>
      <c r="D4" s="21"/>
      <c r="E4" s="22" t="s">
        <v>18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36</v>
      </c>
      <c r="B5" s="26" t="s">
        <v>37</v>
      </c>
      <c r="C5" s="7" t="s">
        <v>38</v>
      </c>
      <c r="D5" s="7" t="s">
        <v>39</v>
      </c>
      <c r="E5" s="7" t="s">
        <v>40</v>
      </c>
      <c r="F5" s="7" t="s">
        <v>41</v>
      </c>
      <c r="G5" s="7" t="s">
        <v>42</v>
      </c>
      <c r="H5" s="7" t="s">
        <v>43</v>
      </c>
      <c r="I5" s="7"/>
      <c r="J5" s="27" t="s">
        <v>44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45</v>
      </c>
      <c r="I6" s="7" t="s">
        <v>46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47</v>
      </c>
      <c r="B8" s="31"/>
      <c r="C8" s="32" t="s">
        <v>48</v>
      </c>
      <c r="D8" s="33"/>
      <c r="E8" s="30" t="s">
        <v>49</v>
      </c>
      <c r="F8" s="33"/>
      <c r="G8" s="33"/>
      <c r="H8" s="33"/>
      <c r="I8" s="34">
        <f>SUMIFS(I9:I12,A9:A12,"P")</f>
        <v>0</v>
      </c>
      <c r="J8" s="35"/>
    </row>
    <row r="9" ht="30">
      <c r="A9" s="36" t="s">
        <v>50</v>
      </c>
      <c r="B9" s="36">
        <v>1</v>
      </c>
      <c r="C9" s="37" t="s">
        <v>179</v>
      </c>
      <c r="D9" s="36" t="s">
        <v>84</v>
      </c>
      <c r="E9" s="38" t="s">
        <v>180</v>
      </c>
      <c r="F9" s="39" t="s">
        <v>86</v>
      </c>
      <c r="G9" s="40">
        <v>1280.424</v>
      </c>
      <c r="H9" s="41">
        <v>0</v>
      </c>
      <c r="I9" s="41">
        <f>ROUND(G9*H9,P4)</f>
        <v>0</v>
      </c>
      <c r="J9" s="36"/>
      <c r="O9" s="42">
        <f>I9*0.21</f>
        <v>0</v>
      </c>
      <c r="P9">
        <v>3</v>
      </c>
    </row>
    <row r="10">
      <c r="A10" s="36" t="s">
        <v>54</v>
      </c>
      <c r="B10" s="43"/>
      <c r="C10" s="44"/>
      <c r="D10" s="44"/>
      <c r="E10" s="50" t="s">
        <v>84</v>
      </c>
      <c r="F10" s="44"/>
      <c r="G10" s="44"/>
      <c r="H10" s="44"/>
      <c r="I10" s="44"/>
      <c r="J10" s="45"/>
    </row>
    <row r="11">
      <c r="A11" s="36" t="s">
        <v>56</v>
      </c>
      <c r="B11" s="43"/>
      <c r="C11" s="44"/>
      <c r="D11" s="44"/>
      <c r="E11" s="46" t="s">
        <v>316</v>
      </c>
      <c r="F11" s="44"/>
      <c r="G11" s="44"/>
      <c r="H11" s="44"/>
      <c r="I11" s="44"/>
      <c r="J11" s="45"/>
    </row>
    <row r="12" ht="165">
      <c r="A12" s="36" t="s">
        <v>58</v>
      </c>
      <c r="B12" s="43"/>
      <c r="C12" s="44"/>
      <c r="D12" s="44"/>
      <c r="E12" s="38" t="s">
        <v>88</v>
      </c>
      <c r="F12" s="44"/>
      <c r="G12" s="44"/>
      <c r="H12" s="44"/>
      <c r="I12" s="44"/>
      <c r="J12" s="45"/>
    </row>
    <row r="13">
      <c r="A13" s="30" t="s">
        <v>47</v>
      </c>
      <c r="B13" s="31"/>
      <c r="C13" s="32" t="s">
        <v>92</v>
      </c>
      <c r="D13" s="33"/>
      <c r="E13" s="30" t="s">
        <v>93</v>
      </c>
      <c r="F13" s="33"/>
      <c r="G13" s="33"/>
      <c r="H13" s="33"/>
      <c r="I13" s="34">
        <f>SUMIFS(I14:I25,A14:A25,"P")</f>
        <v>0</v>
      </c>
      <c r="J13" s="35"/>
    </row>
    <row r="14">
      <c r="A14" s="36" t="s">
        <v>50</v>
      </c>
      <c r="B14" s="36">
        <v>2</v>
      </c>
      <c r="C14" s="37" t="s">
        <v>190</v>
      </c>
      <c r="D14" s="36" t="s">
        <v>84</v>
      </c>
      <c r="E14" s="38" t="s">
        <v>191</v>
      </c>
      <c r="F14" s="39" t="s">
        <v>96</v>
      </c>
      <c r="G14" s="40">
        <v>640.21199999999999</v>
      </c>
      <c r="H14" s="41">
        <v>0</v>
      </c>
      <c r="I14" s="41">
        <f>ROUND(G14*H14,P4)</f>
        <v>0</v>
      </c>
      <c r="J14" s="36"/>
      <c r="O14" s="42">
        <f>I14*0.21</f>
        <v>0</v>
      </c>
      <c r="P14">
        <v>3</v>
      </c>
    </row>
    <row r="15" ht="45">
      <c r="A15" s="36" t="s">
        <v>54</v>
      </c>
      <c r="B15" s="43"/>
      <c r="C15" s="44"/>
      <c r="D15" s="44"/>
      <c r="E15" s="38" t="s">
        <v>317</v>
      </c>
      <c r="F15" s="44"/>
      <c r="G15" s="44"/>
      <c r="H15" s="44"/>
      <c r="I15" s="44"/>
      <c r="J15" s="45"/>
    </row>
    <row r="16" ht="90">
      <c r="A16" s="36" t="s">
        <v>56</v>
      </c>
      <c r="B16" s="43"/>
      <c r="C16" s="44"/>
      <c r="D16" s="44"/>
      <c r="E16" s="46" t="s">
        <v>318</v>
      </c>
      <c r="F16" s="44"/>
      <c r="G16" s="44"/>
      <c r="H16" s="44"/>
      <c r="I16" s="44"/>
      <c r="J16" s="45"/>
    </row>
    <row r="17" ht="409.5">
      <c r="A17" s="36" t="s">
        <v>58</v>
      </c>
      <c r="B17" s="43"/>
      <c r="C17" s="44"/>
      <c r="D17" s="44"/>
      <c r="E17" s="38" t="s">
        <v>194</v>
      </c>
      <c r="F17" s="44"/>
      <c r="G17" s="44"/>
      <c r="H17" s="44"/>
      <c r="I17" s="44"/>
      <c r="J17" s="45"/>
    </row>
    <row r="18">
      <c r="A18" s="36" t="s">
        <v>50</v>
      </c>
      <c r="B18" s="36">
        <v>3</v>
      </c>
      <c r="C18" s="37" t="s">
        <v>130</v>
      </c>
      <c r="D18" s="36" t="s">
        <v>84</v>
      </c>
      <c r="E18" s="38" t="s">
        <v>131</v>
      </c>
      <c r="F18" s="39" t="s">
        <v>96</v>
      </c>
      <c r="G18" s="40">
        <v>640.21199999999999</v>
      </c>
      <c r="H18" s="41">
        <v>0</v>
      </c>
      <c r="I18" s="41">
        <f>ROUND(G18*H18,P4)</f>
        <v>0</v>
      </c>
      <c r="J18" s="36"/>
      <c r="O18" s="42">
        <f>I18*0.21</f>
        <v>0</v>
      </c>
      <c r="P18">
        <v>3</v>
      </c>
    </row>
    <row r="19">
      <c r="A19" s="36" t="s">
        <v>54</v>
      </c>
      <c r="B19" s="43"/>
      <c r="C19" s="44"/>
      <c r="D19" s="44"/>
      <c r="E19" s="50" t="s">
        <v>84</v>
      </c>
      <c r="F19" s="44"/>
      <c r="G19" s="44"/>
      <c r="H19" s="44"/>
      <c r="I19" s="44"/>
      <c r="J19" s="45"/>
    </row>
    <row r="20">
      <c r="A20" s="36" t="s">
        <v>56</v>
      </c>
      <c r="B20" s="43"/>
      <c r="C20" s="44"/>
      <c r="D20" s="44"/>
      <c r="E20" s="46" t="s">
        <v>319</v>
      </c>
      <c r="F20" s="44"/>
      <c r="G20" s="44"/>
      <c r="H20" s="44"/>
      <c r="I20" s="44"/>
      <c r="J20" s="45"/>
    </row>
    <row r="21" ht="270">
      <c r="A21" s="36" t="s">
        <v>58</v>
      </c>
      <c r="B21" s="43"/>
      <c r="C21" s="44"/>
      <c r="D21" s="44"/>
      <c r="E21" s="38" t="s">
        <v>133</v>
      </c>
      <c r="F21" s="44"/>
      <c r="G21" s="44"/>
      <c r="H21" s="44"/>
      <c r="I21" s="44"/>
      <c r="J21" s="45"/>
    </row>
    <row r="22">
      <c r="A22" s="36" t="s">
        <v>50</v>
      </c>
      <c r="B22" s="36">
        <v>4</v>
      </c>
      <c r="C22" s="37" t="s">
        <v>196</v>
      </c>
      <c r="D22" s="36" t="s">
        <v>84</v>
      </c>
      <c r="E22" s="38" t="s">
        <v>197</v>
      </c>
      <c r="F22" s="39" t="s">
        <v>136</v>
      </c>
      <c r="G22" s="40">
        <v>1937.925</v>
      </c>
      <c r="H22" s="41">
        <v>0</v>
      </c>
      <c r="I22" s="41">
        <f>ROUND(G22*H22,P4)</f>
        <v>0</v>
      </c>
      <c r="J22" s="36"/>
      <c r="O22" s="42">
        <f>I22*0.21</f>
        <v>0</v>
      </c>
      <c r="P22">
        <v>3</v>
      </c>
    </row>
    <row r="23">
      <c r="A23" s="36" t="s">
        <v>54</v>
      </c>
      <c r="B23" s="43"/>
      <c r="C23" s="44"/>
      <c r="D23" s="44"/>
      <c r="E23" s="50" t="s">
        <v>84</v>
      </c>
      <c r="F23" s="44"/>
      <c r="G23" s="44"/>
      <c r="H23" s="44"/>
      <c r="I23" s="44"/>
      <c r="J23" s="45"/>
    </row>
    <row r="24" ht="60">
      <c r="A24" s="36" t="s">
        <v>56</v>
      </c>
      <c r="B24" s="43"/>
      <c r="C24" s="44"/>
      <c r="D24" s="44"/>
      <c r="E24" s="46" t="s">
        <v>320</v>
      </c>
      <c r="F24" s="44"/>
      <c r="G24" s="44"/>
      <c r="H24" s="44"/>
      <c r="I24" s="44"/>
      <c r="J24" s="45"/>
    </row>
    <row r="25" ht="75">
      <c r="A25" s="36" t="s">
        <v>58</v>
      </c>
      <c r="B25" s="43"/>
      <c r="C25" s="44"/>
      <c r="D25" s="44"/>
      <c r="E25" s="38" t="s">
        <v>199</v>
      </c>
      <c r="F25" s="44"/>
      <c r="G25" s="44"/>
      <c r="H25" s="44"/>
      <c r="I25" s="44"/>
      <c r="J25" s="45"/>
    </row>
    <row r="26">
      <c r="A26" s="30" t="s">
        <v>47</v>
      </c>
      <c r="B26" s="31"/>
      <c r="C26" s="32" t="s">
        <v>200</v>
      </c>
      <c r="D26" s="33"/>
      <c r="E26" s="30" t="s">
        <v>201</v>
      </c>
      <c r="F26" s="33"/>
      <c r="G26" s="33"/>
      <c r="H26" s="33"/>
      <c r="I26" s="34">
        <f>SUMIFS(I27:I34,A27:A34,"P")</f>
        <v>0</v>
      </c>
      <c r="J26" s="35"/>
    </row>
    <row r="27">
      <c r="A27" s="36" t="s">
        <v>50</v>
      </c>
      <c r="B27" s="36">
        <v>5</v>
      </c>
      <c r="C27" s="37" t="s">
        <v>212</v>
      </c>
      <c r="D27" s="36" t="s">
        <v>84</v>
      </c>
      <c r="E27" s="38" t="s">
        <v>213</v>
      </c>
      <c r="F27" s="39" t="s">
        <v>136</v>
      </c>
      <c r="G27" s="40">
        <v>3849</v>
      </c>
      <c r="H27" s="41">
        <v>0</v>
      </c>
      <c r="I27" s="41">
        <f>ROUND(G27*H27,P4)</f>
        <v>0</v>
      </c>
      <c r="J27" s="36"/>
      <c r="O27" s="42">
        <f>I27*0.21</f>
        <v>0</v>
      </c>
      <c r="P27">
        <v>3</v>
      </c>
    </row>
    <row r="28" ht="30">
      <c r="A28" s="36" t="s">
        <v>54</v>
      </c>
      <c r="B28" s="43"/>
      <c r="C28" s="44"/>
      <c r="D28" s="44"/>
      <c r="E28" s="38" t="s">
        <v>321</v>
      </c>
      <c r="F28" s="44"/>
      <c r="G28" s="44"/>
      <c r="H28" s="44"/>
      <c r="I28" s="44"/>
      <c r="J28" s="45"/>
    </row>
    <row r="29" ht="60">
      <c r="A29" s="36" t="s">
        <v>56</v>
      </c>
      <c r="B29" s="43"/>
      <c r="C29" s="44"/>
      <c r="D29" s="44"/>
      <c r="E29" s="46" t="s">
        <v>320</v>
      </c>
      <c r="F29" s="44"/>
      <c r="G29" s="44"/>
      <c r="H29" s="44"/>
      <c r="I29" s="44"/>
      <c r="J29" s="45"/>
    </row>
    <row r="30" ht="105">
      <c r="A30" s="36" t="s">
        <v>58</v>
      </c>
      <c r="B30" s="43"/>
      <c r="C30" s="44"/>
      <c r="D30" s="44"/>
      <c r="E30" s="38" t="s">
        <v>216</v>
      </c>
      <c r="F30" s="44"/>
      <c r="G30" s="44"/>
      <c r="H30" s="44"/>
      <c r="I30" s="44"/>
      <c r="J30" s="45"/>
    </row>
    <row r="31">
      <c r="A31" s="36" t="s">
        <v>50</v>
      </c>
      <c r="B31" s="36">
        <v>6</v>
      </c>
      <c r="C31" s="37" t="s">
        <v>217</v>
      </c>
      <c r="D31" s="36" t="s">
        <v>84</v>
      </c>
      <c r="E31" s="38" t="s">
        <v>218</v>
      </c>
      <c r="F31" s="39" t="s">
        <v>96</v>
      </c>
      <c r="G31" s="40">
        <v>311.10000000000002</v>
      </c>
      <c r="H31" s="41">
        <v>0</v>
      </c>
      <c r="I31" s="41">
        <f>ROUND(G31*H31,P4)</f>
        <v>0</v>
      </c>
      <c r="J31" s="36"/>
      <c r="O31" s="42">
        <f>I31*0.21</f>
        <v>0</v>
      </c>
      <c r="P31">
        <v>3</v>
      </c>
    </row>
    <row r="32" ht="60">
      <c r="A32" s="36" t="s">
        <v>54</v>
      </c>
      <c r="B32" s="43"/>
      <c r="C32" s="44"/>
      <c r="D32" s="44"/>
      <c r="E32" s="38" t="s">
        <v>322</v>
      </c>
      <c r="F32" s="44"/>
      <c r="G32" s="44"/>
      <c r="H32" s="44"/>
      <c r="I32" s="44"/>
      <c r="J32" s="45"/>
    </row>
    <row r="33" ht="60">
      <c r="A33" s="36" t="s">
        <v>56</v>
      </c>
      <c r="B33" s="43"/>
      <c r="C33" s="44"/>
      <c r="D33" s="44"/>
      <c r="E33" s="46" t="s">
        <v>323</v>
      </c>
      <c r="F33" s="44"/>
      <c r="G33" s="44"/>
      <c r="H33" s="44"/>
      <c r="I33" s="44"/>
      <c r="J33" s="45"/>
    </row>
    <row r="34" ht="105">
      <c r="A34" s="36" t="s">
        <v>58</v>
      </c>
      <c r="B34" s="43"/>
      <c r="C34" s="44"/>
      <c r="D34" s="44"/>
      <c r="E34" s="38" t="s">
        <v>221</v>
      </c>
      <c r="F34" s="44"/>
      <c r="G34" s="44"/>
      <c r="H34" s="44"/>
      <c r="I34" s="44"/>
      <c r="J34" s="45"/>
    </row>
    <row r="35">
      <c r="A35" s="30" t="s">
        <v>47</v>
      </c>
      <c r="B35" s="31"/>
      <c r="C35" s="32" t="s">
        <v>229</v>
      </c>
      <c r="D35" s="33"/>
      <c r="E35" s="30" t="s">
        <v>230</v>
      </c>
      <c r="F35" s="33"/>
      <c r="G35" s="33"/>
      <c r="H35" s="33"/>
      <c r="I35" s="34">
        <f>SUMIFS(I36:I83,A36:A83,"P")</f>
        <v>0</v>
      </c>
      <c r="J35" s="35"/>
    </row>
    <row r="36">
      <c r="A36" s="36" t="s">
        <v>50</v>
      </c>
      <c r="B36" s="36">
        <v>7</v>
      </c>
      <c r="C36" s="37" t="s">
        <v>324</v>
      </c>
      <c r="D36" s="36" t="s">
        <v>84</v>
      </c>
      <c r="E36" s="38" t="s">
        <v>325</v>
      </c>
      <c r="F36" s="39" t="s">
        <v>96</v>
      </c>
      <c r="G36" s="40">
        <v>312.97000000000003</v>
      </c>
      <c r="H36" s="41">
        <v>0</v>
      </c>
      <c r="I36" s="41">
        <f>ROUND(G36*H36,P4)</f>
        <v>0</v>
      </c>
      <c r="J36" s="36"/>
      <c r="O36" s="42">
        <f>I36*0.21</f>
        <v>0</v>
      </c>
      <c r="P36">
        <v>3</v>
      </c>
    </row>
    <row r="37">
      <c r="A37" s="36" t="s">
        <v>54</v>
      </c>
      <c r="B37" s="43"/>
      <c r="C37" s="44"/>
      <c r="D37" s="44"/>
      <c r="E37" s="38" t="s">
        <v>326</v>
      </c>
      <c r="F37" s="44"/>
      <c r="G37" s="44"/>
      <c r="H37" s="44"/>
      <c r="I37" s="44"/>
      <c r="J37" s="45"/>
    </row>
    <row r="38" ht="45">
      <c r="A38" s="36" t="s">
        <v>56</v>
      </c>
      <c r="B38" s="43"/>
      <c r="C38" s="44"/>
      <c r="D38" s="44"/>
      <c r="E38" s="46" t="s">
        <v>327</v>
      </c>
      <c r="F38" s="44"/>
      <c r="G38" s="44"/>
      <c r="H38" s="44"/>
      <c r="I38" s="44"/>
      <c r="J38" s="45"/>
    </row>
    <row r="39" ht="90">
      <c r="A39" s="36" t="s">
        <v>58</v>
      </c>
      <c r="B39" s="43"/>
      <c r="C39" s="44"/>
      <c r="D39" s="44"/>
      <c r="E39" s="38" t="s">
        <v>235</v>
      </c>
      <c r="F39" s="44"/>
      <c r="G39" s="44"/>
      <c r="H39" s="44"/>
      <c r="I39" s="44"/>
      <c r="J39" s="45"/>
    </row>
    <row r="40">
      <c r="A40" s="36" t="s">
        <v>50</v>
      </c>
      <c r="B40" s="36">
        <v>8</v>
      </c>
      <c r="C40" s="37" t="s">
        <v>231</v>
      </c>
      <c r="D40" s="36" t="s">
        <v>74</v>
      </c>
      <c r="E40" s="38" t="s">
        <v>232</v>
      </c>
      <c r="F40" s="39" t="s">
        <v>136</v>
      </c>
      <c r="G40" s="40">
        <v>1089</v>
      </c>
      <c r="H40" s="41">
        <v>0</v>
      </c>
      <c r="I40" s="41">
        <f>ROUND(G40*H40,P4)</f>
        <v>0</v>
      </c>
      <c r="J40" s="36"/>
      <c r="O40" s="42">
        <f>I40*0.21</f>
        <v>0</v>
      </c>
      <c r="P40">
        <v>3</v>
      </c>
    </row>
    <row r="41">
      <c r="A41" s="36" t="s">
        <v>54</v>
      </c>
      <c r="B41" s="43"/>
      <c r="C41" s="44"/>
      <c r="D41" s="44"/>
      <c r="E41" s="38" t="s">
        <v>328</v>
      </c>
      <c r="F41" s="44"/>
      <c r="G41" s="44"/>
      <c r="H41" s="44"/>
      <c r="I41" s="44"/>
      <c r="J41" s="45"/>
    </row>
    <row r="42" ht="30">
      <c r="A42" s="36" t="s">
        <v>56</v>
      </c>
      <c r="B42" s="43"/>
      <c r="C42" s="44"/>
      <c r="D42" s="44"/>
      <c r="E42" s="46" t="s">
        <v>329</v>
      </c>
      <c r="F42" s="44"/>
      <c r="G42" s="44"/>
      <c r="H42" s="44"/>
      <c r="I42" s="44"/>
      <c r="J42" s="45"/>
    </row>
    <row r="43" ht="90">
      <c r="A43" s="36" t="s">
        <v>58</v>
      </c>
      <c r="B43" s="43"/>
      <c r="C43" s="44"/>
      <c r="D43" s="44"/>
      <c r="E43" s="38" t="s">
        <v>235</v>
      </c>
      <c r="F43" s="44"/>
      <c r="G43" s="44"/>
      <c r="H43" s="44"/>
      <c r="I43" s="44"/>
      <c r="J43" s="45"/>
    </row>
    <row r="44">
      <c r="A44" s="36" t="s">
        <v>50</v>
      </c>
      <c r="B44" s="36">
        <v>9</v>
      </c>
      <c r="C44" s="37" t="s">
        <v>231</v>
      </c>
      <c r="D44" s="36" t="s">
        <v>236</v>
      </c>
      <c r="E44" s="38" t="s">
        <v>232</v>
      </c>
      <c r="F44" s="39" t="s">
        <v>136</v>
      </c>
      <c r="G44" s="40">
        <v>2500.3000000000002</v>
      </c>
      <c r="H44" s="41">
        <v>0</v>
      </c>
      <c r="I44" s="41">
        <f>ROUND(G44*H44,P4)</f>
        <v>0</v>
      </c>
      <c r="J44" s="36"/>
      <c r="O44" s="42">
        <f>I44*0.21</f>
        <v>0</v>
      </c>
      <c r="P44">
        <v>3</v>
      </c>
    </row>
    <row r="45">
      <c r="A45" s="36" t="s">
        <v>54</v>
      </c>
      <c r="B45" s="43"/>
      <c r="C45" s="44"/>
      <c r="D45" s="44"/>
      <c r="E45" s="38" t="s">
        <v>330</v>
      </c>
      <c r="F45" s="44"/>
      <c r="G45" s="44"/>
      <c r="H45" s="44"/>
      <c r="I45" s="44"/>
      <c r="J45" s="45"/>
    </row>
    <row r="46" ht="60">
      <c r="A46" s="36" t="s">
        <v>56</v>
      </c>
      <c r="B46" s="43"/>
      <c r="C46" s="44"/>
      <c r="D46" s="44"/>
      <c r="E46" s="46" t="s">
        <v>331</v>
      </c>
      <c r="F46" s="44"/>
      <c r="G46" s="44"/>
      <c r="H46" s="44"/>
      <c r="I46" s="44"/>
      <c r="J46" s="45"/>
    </row>
    <row r="47" ht="90">
      <c r="A47" s="36" t="s">
        <v>58</v>
      </c>
      <c r="B47" s="43"/>
      <c r="C47" s="44"/>
      <c r="D47" s="44"/>
      <c r="E47" s="38" t="s">
        <v>235</v>
      </c>
      <c r="F47" s="44"/>
      <c r="G47" s="44"/>
      <c r="H47" s="44"/>
      <c r="I47" s="44"/>
      <c r="J47" s="45"/>
    </row>
    <row r="48">
      <c r="A48" s="36" t="s">
        <v>50</v>
      </c>
      <c r="B48" s="36">
        <v>10</v>
      </c>
      <c r="C48" s="37" t="s">
        <v>231</v>
      </c>
      <c r="D48" s="36" t="s">
        <v>332</v>
      </c>
      <c r="E48" s="38" t="s">
        <v>232</v>
      </c>
      <c r="F48" s="39" t="s">
        <v>136</v>
      </c>
      <c r="G48" s="40">
        <v>918.60000000000002</v>
      </c>
      <c r="H48" s="41">
        <v>0</v>
      </c>
      <c r="I48" s="41">
        <f>ROUND(G48*H48,P4)</f>
        <v>0</v>
      </c>
      <c r="J48" s="36"/>
      <c r="O48" s="42">
        <f>I48*0.21</f>
        <v>0</v>
      </c>
      <c r="P48">
        <v>3</v>
      </c>
    </row>
    <row r="49">
      <c r="A49" s="36" t="s">
        <v>54</v>
      </c>
      <c r="B49" s="43"/>
      <c r="C49" s="44"/>
      <c r="D49" s="44"/>
      <c r="E49" s="38" t="s">
        <v>333</v>
      </c>
      <c r="F49" s="44"/>
      <c r="G49" s="44"/>
      <c r="H49" s="44"/>
      <c r="I49" s="44"/>
      <c r="J49" s="45"/>
    </row>
    <row r="50" ht="45">
      <c r="A50" s="36" t="s">
        <v>56</v>
      </c>
      <c r="B50" s="43"/>
      <c r="C50" s="44"/>
      <c r="D50" s="44"/>
      <c r="E50" s="46" t="s">
        <v>334</v>
      </c>
      <c r="F50" s="44"/>
      <c r="G50" s="44"/>
      <c r="H50" s="44"/>
      <c r="I50" s="44"/>
      <c r="J50" s="45"/>
    </row>
    <row r="51" ht="90">
      <c r="A51" s="36" t="s">
        <v>58</v>
      </c>
      <c r="B51" s="43"/>
      <c r="C51" s="44"/>
      <c r="D51" s="44"/>
      <c r="E51" s="38" t="s">
        <v>235</v>
      </c>
      <c r="F51" s="44"/>
      <c r="G51" s="44"/>
      <c r="H51" s="44"/>
      <c r="I51" s="44"/>
      <c r="J51" s="45"/>
    </row>
    <row r="52">
      <c r="A52" s="36" t="s">
        <v>50</v>
      </c>
      <c r="B52" s="36">
        <v>11</v>
      </c>
      <c r="C52" s="37" t="s">
        <v>335</v>
      </c>
      <c r="D52" s="36" t="s">
        <v>74</v>
      </c>
      <c r="E52" s="38" t="s">
        <v>336</v>
      </c>
      <c r="F52" s="39" t="s">
        <v>136</v>
      </c>
      <c r="G52" s="40">
        <v>432.5</v>
      </c>
      <c r="H52" s="41">
        <v>0</v>
      </c>
      <c r="I52" s="41">
        <f>ROUND(G52*H52,P4)</f>
        <v>0</v>
      </c>
      <c r="J52" s="36"/>
      <c r="O52" s="42">
        <f>I52*0.21</f>
        <v>0</v>
      </c>
      <c r="P52">
        <v>3</v>
      </c>
    </row>
    <row r="53">
      <c r="A53" s="36" t="s">
        <v>54</v>
      </c>
      <c r="B53" s="43"/>
      <c r="C53" s="44"/>
      <c r="D53" s="44"/>
      <c r="E53" s="38" t="s">
        <v>328</v>
      </c>
      <c r="F53" s="44"/>
      <c r="G53" s="44"/>
      <c r="H53" s="44"/>
      <c r="I53" s="44"/>
      <c r="J53" s="45"/>
    </row>
    <row r="54" ht="30">
      <c r="A54" s="36" t="s">
        <v>56</v>
      </c>
      <c r="B54" s="43"/>
      <c r="C54" s="44"/>
      <c r="D54" s="44"/>
      <c r="E54" s="46" t="s">
        <v>337</v>
      </c>
      <c r="F54" s="44"/>
      <c r="G54" s="44"/>
      <c r="H54" s="44"/>
      <c r="I54" s="44"/>
      <c r="J54" s="45"/>
    </row>
    <row r="55" ht="90">
      <c r="A55" s="36" t="s">
        <v>58</v>
      </c>
      <c r="B55" s="43"/>
      <c r="C55" s="44"/>
      <c r="D55" s="44"/>
      <c r="E55" s="38" t="s">
        <v>235</v>
      </c>
      <c r="F55" s="44"/>
      <c r="G55" s="44"/>
      <c r="H55" s="44"/>
      <c r="I55" s="44"/>
      <c r="J55" s="45"/>
    </row>
    <row r="56">
      <c r="A56" s="36" t="s">
        <v>50</v>
      </c>
      <c r="B56" s="36">
        <v>12</v>
      </c>
      <c r="C56" s="37" t="s">
        <v>335</v>
      </c>
      <c r="D56" s="36" t="s">
        <v>236</v>
      </c>
      <c r="E56" s="38" t="s">
        <v>336</v>
      </c>
      <c r="F56" s="39" t="s">
        <v>136</v>
      </c>
      <c r="G56" s="40">
        <v>674.5</v>
      </c>
      <c r="H56" s="41">
        <v>0</v>
      </c>
      <c r="I56" s="41">
        <f>ROUND(G56*H56,P4)</f>
        <v>0</v>
      </c>
      <c r="J56" s="36"/>
      <c r="O56" s="42">
        <f>I56*0.21</f>
        <v>0</v>
      </c>
      <c r="P56">
        <v>3</v>
      </c>
    </row>
    <row r="57">
      <c r="A57" s="36" t="s">
        <v>54</v>
      </c>
      <c r="B57" s="43"/>
      <c r="C57" s="44"/>
      <c r="D57" s="44"/>
      <c r="E57" s="38" t="s">
        <v>330</v>
      </c>
      <c r="F57" s="44"/>
      <c r="G57" s="44"/>
      <c r="H57" s="44"/>
      <c r="I57" s="44"/>
      <c r="J57" s="45"/>
    </row>
    <row r="58" ht="30">
      <c r="A58" s="36" t="s">
        <v>56</v>
      </c>
      <c r="B58" s="43"/>
      <c r="C58" s="44"/>
      <c r="D58" s="44"/>
      <c r="E58" s="46" t="s">
        <v>338</v>
      </c>
      <c r="F58" s="44"/>
      <c r="G58" s="44"/>
      <c r="H58" s="44"/>
      <c r="I58" s="44"/>
      <c r="J58" s="45"/>
    </row>
    <row r="59" ht="90">
      <c r="A59" s="36" t="s">
        <v>58</v>
      </c>
      <c r="B59" s="43"/>
      <c r="C59" s="44"/>
      <c r="D59" s="44"/>
      <c r="E59" s="38" t="s">
        <v>235</v>
      </c>
      <c r="F59" s="44"/>
      <c r="G59" s="44"/>
      <c r="H59" s="44"/>
      <c r="I59" s="44"/>
      <c r="J59" s="45"/>
    </row>
    <row r="60">
      <c r="A60" s="36" t="s">
        <v>50</v>
      </c>
      <c r="B60" s="36">
        <v>13</v>
      </c>
      <c r="C60" s="37" t="s">
        <v>239</v>
      </c>
      <c r="D60" s="36" t="s">
        <v>84</v>
      </c>
      <c r="E60" s="38" t="s">
        <v>240</v>
      </c>
      <c r="F60" s="39" t="s">
        <v>136</v>
      </c>
      <c r="G60" s="40">
        <v>1521.5</v>
      </c>
      <c r="H60" s="41">
        <v>0</v>
      </c>
      <c r="I60" s="41">
        <f>ROUND(G60*H60,P4)</f>
        <v>0</v>
      </c>
      <c r="J60" s="36"/>
      <c r="O60" s="42">
        <f>I60*0.21</f>
        <v>0</v>
      </c>
      <c r="P60">
        <v>3</v>
      </c>
    </row>
    <row r="61">
      <c r="A61" s="36" t="s">
        <v>54</v>
      </c>
      <c r="B61" s="43"/>
      <c r="C61" s="44"/>
      <c r="D61" s="44"/>
      <c r="E61" s="38" t="s">
        <v>241</v>
      </c>
      <c r="F61" s="44"/>
      <c r="G61" s="44"/>
      <c r="H61" s="44"/>
      <c r="I61" s="44"/>
      <c r="J61" s="45"/>
    </row>
    <row r="62">
      <c r="A62" s="36" t="s">
        <v>56</v>
      </c>
      <c r="B62" s="43"/>
      <c r="C62" s="44"/>
      <c r="D62" s="44"/>
      <c r="E62" s="46" t="s">
        <v>339</v>
      </c>
      <c r="F62" s="44"/>
      <c r="G62" s="44"/>
      <c r="H62" s="44"/>
      <c r="I62" s="44"/>
      <c r="J62" s="45"/>
    </row>
    <row r="63" ht="120">
      <c r="A63" s="36" t="s">
        <v>58</v>
      </c>
      <c r="B63" s="43"/>
      <c r="C63" s="44"/>
      <c r="D63" s="44"/>
      <c r="E63" s="38" t="s">
        <v>243</v>
      </c>
      <c r="F63" s="44"/>
      <c r="G63" s="44"/>
      <c r="H63" s="44"/>
      <c r="I63" s="44"/>
      <c r="J63" s="45"/>
    </row>
    <row r="64">
      <c r="A64" s="36" t="s">
        <v>50</v>
      </c>
      <c r="B64" s="36">
        <v>14</v>
      </c>
      <c r="C64" s="37" t="s">
        <v>244</v>
      </c>
      <c r="D64" s="36" t="s">
        <v>84</v>
      </c>
      <c r="E64" s="38" t="s">
        <v>245</v>
      </c>
      <c r="F64" s="39" t="s">
        <v>136</v>
      </c>
      <c r="G64" s="40">
        <v>1521.5</v>
      </c>
      <c r="H64" s="41">
        <v>0</v>
      </c>
      <c r="I64" s="41">
        <f>ROUND(G64*H64,P4)</f>
        <v>0</v>
      </c>
      <c r="J64" s="36"/>
      <c r="O64" s="42">
        <f>I64*0.21</f>
        <v>0</v>
      </c>
      <c r="P64">
        <v>3</v>
      </c>
    </row>
    <row r="65">
      <c r="A65" s="36" t="s">
        <v>54</v>
      </c>
      <c r="B65" s="43"/>
      <c r="C65" s="44"/>
      <c r="D65" s="44"/>
      <c r="E65" s="38" t="s">
        <v>246</v>
      </c>
      <c r="F65" s="44"/>
      <c r="G65" s="44"/>
      <c r="H65" s="44"/>
      <c r="I65" s="44"/>
      <c r="J65" s="45"/>
    </row>
    <row r="66">
      <c r="A66" s="36" t="s">
        <v>56</v>
      </c>
      <c r="B66" s="43"/>
      <c r="C66" s="44"/>
      <c r="D66" s="44"/>
      <c r="E66" s="46" t="s">
        <v>340</v>
      </c>
      <c r="F66" s="44"/>
      <c r="G66" s="44"/>
      <c r="H66" s="44"/>
      <c r="I66" s="44"/>
      <c r="J66" s="45"/>
    </row>
    <row r="67" ht="120">
      <c r="A67" s="36" t="s">
        <v>58</v>
      </c>
      <c r="B67" s="43"/>
      <c r="C67" s="44"/>
      <c r="D67" s="44"/>
      <c r="E67" s="38" t="s">
        <v>243</v>
      </c>
      <c r="F67" s="44"/>
      <c r="G67" s="44"/>
      <c r="H67" s="44"/>
      <c r="I67" s="44"/>
      <c r="J67" s="45"/>
    </row>
    <row r="68">
      <c r="A68" s="36" t="s">
        <v>50</v>
      </c>
      <c r="B68" s="36">
        <v>15</v>
      </c>
      <c r="C68" s="37" t="s">
        <v>248</v>
      </c>
      <c r="D68" s="36" t="s">
        <v>84</v>
      </c>
      <c r="E68" s="38" t="s">
        <v>249</v>
      </c>
      <c r="F68" s="39" t="s">
        <v>136</v>
      </c>
      <c r="G68" s="40">
        <v>1521.5</v>
      </c>
      <c r="H68" s="41">
        <v>0</v>
      </c>
      <c r="I68" s="41">
        <f>ROUND(G68*H68,P4)</f>
        <v>0</v>
      </c>
      <c r="J68" s="36"/>
      <c r="O68" s="42">
        <f>I68*0.21</f>
        <v>0</v>
      </c>
      <c r="P68">
        <v>3</v>
      </c>
    </row>
    <row r="69">
      <c r="A69" s="36" t="s">
        <v>54</v>
      </c>
      <c r="B69" s="43"/>
      <c r="C69" s="44"/>
      <c r="D69" s="44"/>
      <c r="E69" s="38" t="s">
        <v>250</v>
      </c>
      <c r="F69" s="44"/>
      <c r="G69" s="44"/>
      <c r="H69" s="44"/>
      <c r="I69" s="44"/>
      <c r="J69" s="45"/>
    </row>
    <row r="70" ht="45">
      <c r="A70" s="36" t="s">
        <v>56</v>
      </c>
      <c r="B70" s="43"/>
      <c r="C70" s="44"/>
      <c r="D70" s="44"/>
      <c r="E70" s="46" t="s">
        <v>341</v>
      </c>
      <c r="F70" s="44"/>
      <c r="G70" s="44"/>
      <c r="H70" s="44"/>
      <c r="I70" s="44"/>
      <c r="J70" s="45"/>
    </row>
    <row r="71" ht="195">
      <c r="A71" s="36" t="s">
        <v>58</v>
      </c>
      <c r="B71" s="43"/>
      <c r="C71" s="44"/>
      <c r="D71" s="44"/>
      <c r="E71" s="38" t="s">
        <v>252</v>
      </c>
      <c r="F71" s="44"/>
      <c r="G71" s="44"/>
      <c r="H71" s="44"/>
      <c r="I71" s="44"/>
      <c r="J71" s="45"/>
    </row>
    <row r="72">
      <c r="A72" s="36" t="s">
        <v>50</v>
      </c>
      <c r="B72" s="36">
        <v>16</v>
      </c>
      <c r="C72" s="37" t="s">
        <v>253</v>
      </c>
      <c r="D72" s="36"/>
      <c r="E72" s="38" t="s">
        <v>254</v>
      </c>
      <c r="F72" s="39" t="s">
        <v>136</v>
      </c>
      <c r="G72" s="40">
        <v>1521.5</v>
      </c>
      <c r="H72" s="41">
        <v>0</v>
      </c>
      <c r="I72" s="41">
        <f>ROUND(G72*H72,P4)</f>
        <v>0</v>
      </c>
      <c r="J72" s="36"/>
      <c r="O72" s="42">
        <f>I72*0.21</f>
        <v>0</v>
      </c>
      <c r="P72">
        <v>3</v>
      </c>
    </row>
    <row r="73">
      <c r="A73" s="36" t="s">
        <v>54</v>
      </c>
      <c r="B73" s="43"/>
      <c r="C73" s="44"/>
      <c r="D73" s="44"/>
      <c r="E73" s="38" t="s">
        <v>255</v>
      </c>
      <c r="F73" s="44"/>
      <c r="G73" s="44"/>
      <c r="H73" s="44"/>
      <c r="I73" s="44"/>
      <c r="J73" s="45"/>
    </row>
    <row r="74" ht="45">
      <c r="A74" s="36" t="s">
        <v>56</v>
      </c>
      <c r="B74" s="43"/>
      <c r="C74" s="44"/>
      <c r="D74" s="44"/>
      <c r="E74" s="46" t="s">
        <v>341</v>
      </c>
      <c r="F74" s="44"/>
      <c r="G74" s="44"/>
      <c r="H74" s="44"/>
      <c r="I74" s="44"/>
      <c r="J74" s="45"/>
    </row>
    <row r="75" ht="195">
      <c r="A75" s="36" t="s">
        <v>58</v>
      </c>
      <c r="B75" s="43"/>
      <c r="C75" s="44"/>
      <c r="D75" s="44"/>
      <c r="E75" s="38" t="s">
        <v>252</v>
      </c>
      <c r="F75" s="44"/>
      <c r="G75" s="44"/>
      <c r="H75" s="44"/>
      <c r="I75" s="44"/>
      <c r="J75" s="45"/>
    </row>
    <row r="76">
      <c r="A76" s="36" t="s">
        <v>50</v>
      </c>
      <c r="B76" s="36">
        <v>17</v>
      </c>
      <c r="C76" s="37" t="s">
        <v>342</v>
      </c>
      <c r="D76" s="36" t="s">
        <v>84</v>
      </c>
      <c r="E76" s="38" t="s">
        <v>343</v>
      </c>
      <c r="F76" s="39" t="s">
        <v>136</v>
      </c>
      <c r="G76" s="40">
        <v>765.5</v>
      </c>
      <c r="H76" s="41">
        <v>0</v>
      </c>
      <c r="I76" s="41">
        <f>ROUND(G76*H76,P4)</f>
        <v>0</v>
      </c>
      <c r="J76" s="36"/>
      <c r="O76" s="42">
        <f>I76*0.21</f>
        <v>0</v>
      </c>
      <c r="P76">
        <v>3</v>
      </c>
    </row>
    <row r="77" ht="30">
      <c r="A77" s="36" t="s">
        <v>54</v>
      </c>
      <c r="B77" s="43"/>
      <c r="C77" s="44"/>
      <c r="D77" s="44"/>
      <c r="E77" s="38" t="s">
        <v>344</v>
      </c>
      <c r="F77" s="44"/>
      <c r="G77" s="44"/>
      <c r="H77" s="44"/>
      <c r="I77" s="44"/>
      <c r="J77" s="45"/>
    </row>
    <row r="78" ht="45">
      <c r="A78" s="36" t="s">
        <v>56</v>
      </c>
      <c r="B78" s="43"/>
      <c r="C78" s="44"/>
      <c r="D78" s="44"/>
      <c r="E78" s="46" t="s">
        <v>345</v>
      </c>
      <c r="F78" s="44"/>
      <c r="G78" s="44"/>
      <c r="H78" s="44"/>
      <c r="I78" s="44"/>
      <c r="J78" s="45"/>
    </row>
    <row r="79" ht="225">
      <c r="A79" s="36" t="s">
        <v>58</v>
      </c>
      <c r="B79" s="43"/>
      <c r="C79" s="44"/>
      <c r="D79" s="44"/>
      <c r="E79" s="38" t="s">
        <v>260</v>
      </c>
      <c r="F79" s="44"/>
      <c r="G79" s="44"/>
      <c r="H79" s="44"/>
      <c r="I79" s="44"/>
      <c r="J79" s="45"/>
    </row>
    <row r="80" ht="30">
      <c r="A80" s="36" t="s">
        <v>50</v>
      </c>
      <c r="B80" s="36">
        <v>18</v>
      </c>
      <c r="C80" s="37" t="s">
        <v>346</v>
      </c>
      <c r="D80" s="36" t="s">
        <v>84</v>
      </c>
      <c r="E80" s="38" t="s">
        <v>347</v>
      </c>
      <c r="F80" s="39" t="s">
        <v>136</v>
      </c>
      <c r="G80" s="40">
        <v>920.5</v>
      </c>
      <c r="H80" s="41">
        <v>0</v>
      </c>
      <c r="I80" s="41">
        <f>ROUND(G80*H80,P4)</f>
        <v>0</v>
      </c>
      <c r="J80" s="36"/>
      <c r="O80" s="42">
        <f>I80*0.21</f>
        <v>0</v>
      </c>
      <c r="P80">
        <v>3</v>
      </c>
    </row>
    <row r="81" ht="30">
      <c r="A81" s="36" t="s">
        <v>54</v>
      </c>
      <c r="B81" s="43"/>
      <c r="C81" s="44"/>
      <c r="D81" s="44"/>
      <c r="E81" s="38" t="s">
        <v>348</v>
      </c>
      <c r="F81" s="44"/>
      <c r="G81" s="44"/>
      <c r="H81" s="44"/>
      <c r="I81" s="44"/>
      <c r="J81" s="45"/>
    </row>
    <row r="82" ht="30">
      <c r="A82" s="36" t="s">
        <v>56</v>
      </c>
      <c r="B82" s="43"/>
      <c r="C82" s="44"/>
      <c r="D82" s="44"/>
      <c r="E82" s="46" t="s">
        <v>349</v>
      </c>
      <c r="F82" s="44"/>
      <c r="G82" s="44"/>
      <c r="H82" s="44"/>
      <c r="I82" s="44"/>
      <c r="J82" s="45"/>
    </row>
    <row r="83" ht="210">
      <c r="A83" s="36" t="s">
        <v>58</v>
      </c>
      <c r="B83" s="43"/>
      <c r="C83" s="44"/>
      <c r="D83" s="44"/>
      <c r="E83" s="38" t="s">
        <v>350</v>
      </c>
      <c r="F83" s="44"/>
      <c r="G83" s="44"/>
      <c r="H83" s="44"/>
      <c r="I83" s="44"/>
      <c r="J83" s="45"/>
    </row>
    <row r="84">
      <c r="A84" s="30" t="s">
        <v>47</v>
      </c>
      <c r="B84" s="31"/>
      <c r="C84" s="32" t="s">
        <v>265</v>
      </c>
      <c r="D84" s="33"/>
      <c r="E84" s="30" t="s">
        <v>266</v>
      </c>
      <c r="F84" s="33"/>
      <c r="G84" s="33"/>
      <c r="H84" s="33"/>
      <c r="I84" s="34">
        <f>SUMIFS(I85:I92,A85:A92,"P")</f>
        <v>0</v>
      </c>
      <c r="J84" s="35"/>
    </row>
    <row r="85">
      <c r="A85" s="36" t="s">
        <v>50</v>
      </c>
      <c r="B85" s="36">
        <v>19</v>
      </c>
      <c r="C85" s="37" t="s">
        <v>267</v>
      </c>
      <c r="D85" s="36" t="s">
        <v>84</v>
      </c>
      <c r="E85" s="38" t="s">
        <v>268</v>
      </c>
      <c r="F85" s="39" t="s">
        <v>144</v>
      </c>
      <c r="G85" s="40">
        <v>3</v>
      </c>
      <c r="H85" s="41">
        <v>0</v>
      </c>
      <c r="I85" s="41">
        <f>ROUND(G85*H85,P4)</f>
        <v>0</v>
      </c>
      <c r="J85" s="36"/>
      <c r="O85" s="42">
        <f>I85*0.21</f>
        <v>0</v>
      </c>
      <c r="P85">
        <v>3</v>
      </c>
    </row>
    <row r="86">
      <c r="A86" s="36" t="s">
        <v>54</v>
      </c>
      <c r="B86" s="43"/>
      <c r="C86" s="44"/>
      <c r="D86" s="44"/>
      <c r="E86" s="38" t="s">
        <v>269</v>
      </c>
      <c r="F86" s="44"/>
      <c r="G86" s="44"/>
      <c r="H86" s="44"/>
      <c r="I86" s="44"/>
      <c r="J86" s="45"/>
    </row>
    <row r="87" ht="45">
      <c r="A87" s="36" t="s">
        <v>56</v>
      </c>
      <c r="B87" s="43"/>
      <c r="C87" s="44"/>
      <c r="D87" s="44"/>
      <c r="E87" s="46" t="s">
        <v>351</v>
      </c>
      <c r="F87" s="44"/>
      <c r="G87" s="44"/>
      <c r="H87" s="44"/>
      <c r="I87" s="44"/>
      <c r="J87" s="45"/>
    </row>
    <row r="88" ht="120">
      <c r="A88" s="36" t="s">
        <v>58</v>
      </c>
      <c r="B88" s="43"/>
      <c r="C88" s="44"/>
      <c r="D88" s="44"/>
      <c r="E88" s="38" t="s">
        <v>271</v>
      </c>
      <c r="F88" s="44"/>
      <c r="G88" s="44"/>
      <c r="H88" s="44"/>
      <c r="I88" s="44"/>
      <c r="J88" s="45"/>
    </row>
    <row r="89">
      <c r="A89" s="36" t="s">
        <v>50</v>
      </c>
      <c r="B89" s="36">
        <v>20</v>
      </c>
      <c r="C89" s="37" t="s">
        <v>285</v>
      </c>
      <c r="D89" s="36" t="s">
        <v>84</v>
      </c>
      <c r="E89" s="38" t="s">
        <v>286</v>
      </c>
      <c r="F89" s="39" t="s">
        <v>144</v>
      </c>
      <c r="G89" s="40">
        <v>3</v>
      </c>
      <c r="H89" s="41">
        <v>0</v>
      </c>
      <c r="I89" s="41">
        <f>ROUND(G89*H89,P4)</f>
        <v>0</v>
      </c>
      <c r="J89" s="36"/>
      <c r="O89" s="42">
        <f>I89*0.21</f>
        <v>0</v>
      </c>
      <c r="P89">
        <v>3</v>
      </c>
    </row>
    <row r="90" ht="60">
      <c r="A90" s="36" t="s">
        <v>54</v>
      </c>
      <c r="B90" s="43"/>
      <c r="C90" s="44"/>
      <c r="D90" s="44"/>
      <c r="E90" s="38" t="s">
        <v>287</v>
      </c>
      <c r="F90" s="44"/>
      <c r="G90" s="44"/>
      <c r="H90" s="44"/>
      <c r="I90" s="44"/>
      <c r="J90" s="45"/>
    </row>
    <row r="91">
      <c r="A91" s="36" t="s">
        <v>56</v>
      </c>
      <c r="B91" s="43"/>
      <c r="C91" s="44"/>
      <c r="D91" s="44"/>
      <c r="E91" s="46" t="s">
        <v>352</v>
      </c>
      <c r="F91" s="44"/>
      <c r="G91" s="44"/>
      <c r="H91" s="44"/>
      <c r="I91" s="44"/>
      <c r="J91" s="45"/>
    </row>
    <row r="92" ht="75">
      <c r="A92" s="36" t="s">
        <v>58</v>
      </c>
      <c r="B92" s="43"/>
      <c r="C92" s="44"/>
      <c r="D92" s="44"/>
      <c r="E92" s="38" t="s">
        <v>289</v>
      </c>
      <c r="F92" s="44"/>
      <c r="G92" s="44"/>
      <c r="H92" s="44"/>
      <c r="I92" s="44"/>
      <c r="J92" s="45"/>
    </row>
    <row r="93">
      <c r="A93" s="30" t="s">
        <v>47</v>
      </c>
      <c r="B93" s="31"/>
      <c r="C93" s="32" t="s">
        <v>140</v>
      </c>
      <c r="D93" s="33"/>
      <c r="E93" s="30" t="s">
        <v>141</v>
      </c>
      <c r="F93" s="33"/>
      <c r="G93" s="33"/>
      <c r="H93" s="33"/>
      <c r="I93" s="34">
        <f>SUMIFS(I94:I101,A94:A101,"P")</f>
        <v>0</v>
      </c>
      <c r="J93" s="35"/>
    </row>
    <row r="94" ht="30">
      <c r="A94" s="36" t="s">
        <v>50</v>
      </c>
      <c r="B94" s="36">
        <v>21</v>
      </c>
      <c r="C94" s="37" t="s">
        <v>295</v>
      </c>
      <c r="D94" s="36" t="s">
        <v>74</v>
      </c>
      <c r="E94" s="38" t="s">
        <v>296</v>
      </c>
      <c r="F94" s="39" t="s">
        <v>118</v>
      </c>
      <c r="G94" s="40">
        <v>651</v>
      </c>
      <c r="H94" s="41">
        <v>0</v>
      </c>
      <c r="I94" s="41">
        <f>ROUND(G94*H94,P4)</f>
        <v>0</v>
      </c>
      <c r="J94" s="36"/>
      <c r="O94" s="42">
        <f>I94*0.21</f>
        <v>0</v>
      </c>
      <c r="P94">
        <v>3</v>
      </c>
    </row>
    <row r="95" ht="30">
      <c r="A95" s="36" t="s">
        <v>54</v>
      </c>
      <c r="B95" s="43"/>
      <c r="C95" s="44"/>
      <c r="D95" s="44"/>
      <c r="E95" s="38" t="s">
        <v>297</v>
      </c>
      <c r="F95" s="44"/>
      <c r="G95" s="44"/>
      <c r="H95" s="44"/>
      <c r="I95" s="44"/>
      <c r="J95" s="45"/>
    </row>
    <row r="96">
      <c r="A96" s="36" t="s">
        <v>56</v>
      </c>
      <c r="B96" s="43"/>
      <c r="C96" s="44"/>
      <c r="D96" s="44"/>
      <c r="E96" s="46" t="s">
        <v>353</v>
      </c>
      <c r="F96" s="44"/>
      <c r="G96" s="44"/>
      <c r="H96" s="44"/>
      <c r="I96" s="44"/>
      <c r="J96" s="45"/>
    </row>
    <row r="97" ht="90">
      <c r="A97" s="36" t="s">
        <v>58</v>
      </c>
      <c r="B97" s="43"/>
      <c r="C97" s="44"/>
      <c r="D97" s="44"/>
      <c r="E97" s="38" t="s">
        <v>299</v>
      </c>
      <c r="F97" s="44"/>
      <c r="G97" s="44"/>
      <c r="H97" s="44"/>
      <c r="I97" s="44"/>
      <c r="J97" s="45"/>
    </row>
    <row r="98" ht="30">
      <c r="A98" s="36" t="s">
        <v>50</v>
      </c>
      <c r="B98" s="36">
        <v>22</v>
      </c>
      <c r="C98" s="37" t="s">
        <v>295</v>
      </c>
      <c r="D98" s="36" t="s">
        <v>236</v>
      </c>
      <c r="E98" s="38" t="s">
        <v>296</v>
      </c>
      <c r="F98" s="39" t="s">
        <v>118</v>
      </c>
      <c r="G98" s="40">
        <v>370</v>
      </c>
      <c r="H98" s="41">
        <v>0</v>
      </c>
      <c r="I98" s="41">
        <f>ROUND(G98*H98,P4)</f>
        <v>0</v>
      </c>
      <c r="J98" s="36"/>
      <c r="O98" s="42">
        <f>I98*0.21</f>
        <v>0</v>
      </c>
      <c r="P98">
        <v>3</v>
      </c>
    </row>
    <row r="99" ht="30">
      <c r="A99" s="36" t="s">
        <v>54</v>
      </c>
      <c r="B99" s="43"/>
      <c r="C99" s="44"/>
      <c r="D99" s="44"/>
      <c r="E99" s="38" t="s">
        <v>300</v>
      </c>
      <c r="F99" s="44"/>
      <c r="G99" s="44"/>
      <c r="H99" s="44"/>
      <c r="I99" s="44"/>
      <c r="J99" s="45"/>
    </row>
    <row r="100" ht="45">
      <c r="A100" s="36" t="s">
        <v>56</v>
      </c>
      <c r="B100" s="43"/>
      <c r="C100" s="44"/>
      <c r="D100" s="44"/>
      <c r="E100" s="46" t="s">
        <v>354</v>
      </c>
      <c r="F100" s="44"/>
      <c r="G100" s="44"/>
      <c r="H100" s="44"/>
      <c r="I100" s="44"/>
      <c r="J100" s="45"/>
    </row>
    <row r="101" ht="90">
      <c r="A101" s="36" t="s">
        <v>58</v>
      </c>
      <c r="B101" s="47"/>
      <c r="C101" s="48"/>
      <c r="D101" s="48"/>
      <c r="E101" s="38" t="s">
        <v>299</v>
      </c>
      <c r="F101" s="48"/>
      <c r="G101" s="48"/>
      <c r="H101" s="48"/>
      <c r="I101" s="48"/>
      <c r="J101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29</v>
      </c>
      <c r="F2" s="16"/>
      <c r="G2" s="16"/>
      <c r="H2" s="16"/>
      <c r="I2" s="16"/>
      <c r="J2" s="18"/>
    </row>
    <row r="3" ht="30">
      <c r="A3" s="3" t="s">
        <v>30</v>
      </c>
      <c r="B3" s="19" t="s">
        <v>31</v>
      </c>
      <c r="C3" s="20" t="s">
        <v>32</v>
      </c>
      <c r="D3" s="21"/>
      <c r="E3" s="22" t="s">
        <v>33</v>
      </c>
      <c r="F3" s="16"/>
      <c r="G3" s="16"/>
      <c r="H3" s="23" t="s">
        <v>19</v>
      </c>
      <c r="I3" s="24">
        <f>SUMIFS(I8:I84,A8:A84,"SD")</f>
        <v>0</v>
      </c>
      <c r="J3" s="18"/>
      <c r="O3">
        <v>0</v>
      </c>
      <c r="P3">
        <v>2</v>
      </c>
    </row>
    <row r="4">
      <c r="A4" s="3" t="s">
        <v>34</v>
      </c>
      <c r="B4" s="19" t="s">
        <v>35</v>
      </c>
      <c r="C4" s="20" t="s">
        <v>19</v>
      </c>
      <c r="D4" s="21"/>
      <c r="E4" s="22" t="s">
        <v>20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36</v>
      </c>
      <c r="B5" s="26" t="s">
        <v>37</v>
      </c>
      <c r="C5" s="7" t="s">
        <v>38</v>
      </c>
      <c r="D5" s="7" t="s">
        <v>39</v>
      </c>
      <c r="E5" s="7" t="s">
        <v>40</v>
      </c>
      <c r="F5" s="7" t="s">
        <v>41</v>
      </c>
      <c r="G5" s="7" t="s">
        <v>42</v>
      </c>
      <c r="H5" s="7" t="s">
        <v>43</v>
      </c>
      <c r="I5" s="7"/>
      <c r="J5" s="27" t="s">
        <v>44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45</v>
      </c>
      <c r="I6" s="7" t="s">
        <v>46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47</v>
      </c>
      <c r="B8" s="31"/>
      <c r="C8" s="32" t="s">
        <v>48</v>
      </c>
      <c r="D8" s="33"/>
      <c r="E8" s="30" t="s">
        <v>49</v>
      </c>
      <c r="F8" s="33"/>
      <c r="G8" s="33"/>
      <c r="H8" s="33"/>
      <c r="I8" s="34">
        <f>SUMIFS(I9:I12,A9:A12,"P")</f>
        <v>0</v>
      </c>
      <c r="J8" s="35"/>
    </row>
    <row r="9" ht="30">
      <c r="A9" s="36" t="s">
        <v>50</v>
      </c>
      <c r="B9" s="36">
        <v>1</v>
      </c>
      <c r="C9" s="37" t="s">
        <v>179</v>
      </c>
      <c r="D9" s="36" t="s">
        <v>84</v>
      </c>
      <c r="E9" s="38" t="s">
        <v>180</v>
      </c>
      <c r="F9" s="39" t="s">
        <v>86</v>
      </c>
      <c r="G9" s="40">
        <v>1078</v>
      </c>
      <c r="H9" s="41">
        <v>0</v>
      </c>
      <c r="I9" s="41">
        <f>ROUND(G9*H9,P4)</f>
        <v>0</v>
      </c>
      <c r="J9" s="36"/>
      <c r="O9" s="42">
        <f>I9*0.21</f>
        <v>0</v>
      </c>
      <c r="P9">
        <v>3</v>
      </c>
    </row>
    <row r="10">
      <c r="A10" s="36" t="s">
        <v>54</v>
      </c>
      <c r="B10" s="43"/>
      <c r="C10" s="44"/>
      <c r="D10" s="44"/>
      <c r="E10" s="50" t="s">
        <v>84</v>
      </c>
      <c r="F10" s="44"/>
      <c r="G10" s="44"/>
      <c r="H10" s="44"/>
      <c r="I10" s="44"/>
      <c r="J10" s="45"/>
    </row>
    <row r="11">
      <c r="A11" s="36" t="s">
        <v>56</v>
      </c>
      <c r="B11" s="43"/>
      <c r="C11" s="44"/>
      <c r="D11" s="44"/>
      <c r="E11" s="46" t="s">
        <v>355</v>
      </c>
      <c r="F11" s="44"/>
      <c r="G11" s="44"/>
      <c r="H11" s="44"/>
      <c r="I11" s="44"/>
      <c r="J11" s="45"/>
    </row>
    <row r="12" ht="165">
      <c r="A12" s="36" t="s">
        <v>58</v>
      </c>
      <c r="B12" s="43"/>
      <c r="C12" s="44"/>
      <c r="D12" s="44"/>
      <c r="E12" s="38" t="s">
        <v>88</v>
      </c>
      <c r="F12" s="44"/>
      <c r="G12" s="44"/>
      <c r="H12" s="44"/>
      <c r="I12" s="44"/>
      <c r="J12" s="45"/>
    </row>
    <row r="13">
      <c r="A13" s="30" t="s">
        <v>47</v>
      </c>
      <c r="B13" s="31"/>
      <c r="C13" s="32" t="s">
        <v>92</v>
      </c>
      <c r="D13" s="33"/>
      <c r="E13" s="30" t="s">
        <v>93</v>
      </c>
      <c r="F13" s="33"/>
      <c r="G13" s="33"/>
      <c r="H13" s="33"/>
      <c r="I13" s="34">
        <f>SUMIFS(I14:I37,A14:A37,"P")</f>
        <v>0</v>
      </c>
      <c r="J13" s="35"/>
    </row>
    <row r="14">
      <c r="A14" s="36" t="s">
        <v>50</v>
      </c>
      <c r="B14" s="36">
        <v>2</v>
      </c>
      <c r="C14" s="37" t="s">
        <v>190</v>
      </c>
      <c r="D14" s="36" t="s">
        <v>84</v>
      </c>
      <c r="E14" s="38" t="s">
        <v>191</v>
      </c>
      <c r="F14" s="39" t="s">
        <v>96</v>
      </c>
      <c r="G14" s="40">
        <v>539</v>
      </c>
      <c r="H14" s="41">
        <v>0</v>
      </c>
      <c r="I14" s="41">
        <f>ROUND(G14*H14,P4)</f>
        <v>0</v>
      </c>
      <c r="J14" s="36"/>
      <c r="O14" s="42">
        <f>I14*0.21</f>
        <v>0</v>
      </c>
      <c r="P14">
        <v>3</v>
      </c>
    </row>
    <row r="15" ht="45">
      <c r="A15" s="36" t="s">
        <v>54</v>
      </c>
      <c r="B15" s="43"/>
      <c r="C15" s="44"/>
      <c r="D15" s="44"/>
      <c r="E15" s="38" t="s">
        <v>356</v>
      </c>
      <c r="F15" s="44"/>
      <c r="G15" s="44"/>
      <c r="H15" s="44"/>
      <c r="I15" s="44"/>
      <c r="J15" s="45"/>
    </row>
    <row r="16" ht="105">
      <c r="A16" s="36" t="s">
        <v>56</v>
      </c>
      <c r="B16" s="43"/>
      <c r="C16" s="44"/>
      <c r="D16" s="44"/>
      <c r="E16" s="46" t="s">
        <v>357</v>
      </c>
      <c r="F16" s="44"/>
      <c r="G16" s="44"/>
      <c r="H16" s="44"/>
      <c r="I16" s="44"/>
      <c r="J16" s="45"/>
    </row>
    <row r="17" ht="409.5">
      <c r="A17" s="36" t="s">
        <v>58</v>
      </c>
      <c r="B17" s="43"/>
      <c r="C17" s="44"/>
      <c r="D17" s="44"/>
      <c r="E17" s="38" t="s">
        <v>194</v>
      </c>
      <c r="F17" s="44"/>
      <c r="G17" s="44"/>
      <c r="H17" s="44"/>
      <c r="I17" s="44"/>
      <c r="J17" s="45"/>
    </row>
    <row r="18">
      <c r="A18" s="36" t="s">
        <v>50</v>
      </c>
      <c r="B18" s="36">
        <v>3</v>
      </c>
      <c r="C18" s="37" t="s">
        <v>358</v>
      </c>
      <c r="D18" s="36" t="s">
        <v>84</v>
      </c>
      <c r="E18" s="38" t="s">
        <v>359</v>
      </c>
      <c r="F18" s="39" t="s">
        <v>96</v>
      </c>
      <c r="G18" s="40">
        <v>559.39999999999998</v>
      </c>
      <c r="H18" s="41">
        <v>0</v>
      </c>
      <c r="I18" s="41">
        <f>ROUND(G18*H18,P4)</f>
        <v>0</v>
      </c>
      <c r="J18" s="36"/>
      <c r="O18" s="42">
        <f>I18*0.21</f>
        <v>0</v>
      </c>
      <c r="P18">
        <v>3</v>
      </c>
    </row>
    <row r="19">
      <c r="A19" s="36" t="s">
        <v>54</v>
      </c>
      <c r="B19" s="43"/>
      <c r="C19" s="44"/>
      <c r="D19" s="44"/>
      <c r="E19" s="38" t="s">
        <v>360</v>
      </c>
      <c r="F19" s="44"/>
      <c r="G19" s="44"/>
      <c r="H19" s="44"/>
      <c r="I19" s="44"/>
      <c r="J19" s="45"/>
    </row>
    <row r="20">
      <c r="A20" s="36" t="s">
        <v>56</v>
      </c>
      <c r="B20" s="43"/>
      <c r="C20" s="44"/>
      <c r="D20" s="44"/>
      <c r="E20" s="46" t="s">
        <v>361</v>
      </c>
      <c r="F20" s="44"/>
      <c r="G20" s="44"/>
      <c r="H20" s="44"/>
      <c r="I20" s="44"/>
      <c r="J20" s="45"/>
    </row>
    <row r="21" ht="405">
      <c r="A21" s="36" t="s">
        <v>58</v>
      </c>
      <c r="B21" s="43"/>
      <c r="C21" s="44"/>
      <c r="D21" s="44"/>
      <c r="E21" s="38" t="s">
        <v>362</v>
      </c>
      <c r="F21" s="44"/>
      <c r="G21" s="44"/>
      <c r="H21" s="44"/>
      <c r="I21" s="44"/>
      <c r="J21" s="45"/>
    </row>
    <row r="22">
      <c r="A22" s="36" t="s">
        <v>50</v>
      </c>
      <c r="B22" s="36">
        <v>4</v>
      </c>
      <c r="C22" s="37" t="s">
        <v>130</v>
      </c>
      <c r="D22" s="36" t="s">
        <v>84</v>
      </c>
      <c r="E22" s="38" t="s">
        <v>131</v>
      </c>
      <c r="F22" s="39" t="s">
        <v>96</v>
      </c>
      <c r="G22" s="40">
        <v>539</v>
      </c>
      <c r="H22" s="41">
        <v>0</v>
      </c>
      <c r="I22" s="41">
        <f>ROUND(G22*H22,P4)</f>
        <v>0</v>
      </c>
      <c r="J22" s="36"/>
      <c r="O22" s="42">
        <f>I22*0.21</f>
        <v>0</v>
      </c>
      <c r="P22">
        <v>3</v>
      </c>
    </row>
    <row r="23">
      <c r="A23" s="36" t="s">
        <v>54</v>
      </c>
      <c r="B23" s="43"/>
      <c r="C23" s="44"/>
      <c r="D23" s="44"/>
      <c r="E23" s="50" t="s">
        <v>84</v>
      </c>
      <c r="F23" s="44"/>
      <c r="G23" s="44"/>
      <c r="H23" s="44"/>
      <c r="I23" s="44"/>
      <c r="J23" s="45"/>
    </row>
    <row r="24">
      <c r="A24" s="36" t="s">
        <v>56</v>
      </c>
      <c r="B24" s="43"/>
      <c r="C24" s="44"/>
      <c r="D24" s="44"/>
      <c r="E24" s="46" t="s">
        <v>363</v>
      </c>
      <c r="F24" s="44"/>
      <c r="G24" s="44"/>
      <c r="H24" s="44"/>
      <c r="I24" s="44"/>
      <c r="J24" s="45"/>
    </row>
    <row r="25" ht="270">
      <c r="A25" s="36" t="s">
        <v>58</v>
      </c>
      <c r="B25" s="43"/>
      <c r="C25" s="44"/>
      <c r="D25" s="44"/>
      <c r="E25" s="38" t="s">
        <v>133</v>
      </c>
      <c r="F25" s="44"/>
      <c r="G25" s="44"/>
      <c r="H25" s="44"/>
      <c r="I25" s="44"/>
      <c r="J25" s="45"/>
    </row>
    <row r="26">
      <c r="A26" s="36" t="s">
        <v>50</v>
      </c>
      <c r="B26" s="36">
        <v>5</v>
      </c>
      <c r="C26" s="37" t="s">
        <v>196</v>
      </c>
      <c r="D26" s="36" t="s">
        <v>84</v>
      </c>
      <c r="E26" s="38" t="s">
        <v>197</v>
      </c>
      <c r="F26" s="39" t="s">
        <v>136</v>
      </c>
      <c r="G26" s="40">
        <v>3007.8000000000002</v>
      </c>
      <c r="H26" s="41">
        <v>0</v>
      </c>
      <c r="I26" s="41">
        <f>ROUND(G26*H26,P4)</f>
        <v>0</v>
      </c>
      <c r="J26" s="36"/>
      <c r="O26" s="42">
        <f>I26*0.21</f>
        <v>0</v>
      </c>
      <c r="P26">
        <v>3</v>
      </c>
    </row>
    <row r="27">
      <c r="A27" s="36" t="s">
        <v>54</v>
      </c>
      <c r="B27" s="43"/>
      <c r="C27" s="44"/>
      <c r="D27" s="44"/>
      <c r="E27" s="50" t="s">
        <v>84</v>
      </c>
      <c r="F27" s="44"/>
      <c r="G27" s="44"/>
      <c r="H27" s="44"/>
      <c r="I27" s="44"/>
      <c r="J27" s="45"/>
    </row>
    <row r="28" ht="90">
      <c r="A28" s="36" t="s">
        <v>56</v>
      </c>
      <c r="B28" s="43"/>
      <c r="C28" s="44"/>
      <c r="D28" s="44"/>
      <c r="E28" s="46" t="s">
        <v>364</v>
      </c>
      <c r="F28" s="44"/>
      <c r="G28" s="44"/>
      <c r="H28" s="44"/>
      <c r="I28" s="44"/>
      <c r="J28" s="45"/>
    </row>
    <row r="29" ht="75">
      <c r="A29" s="36" t="s">
        <v>58</v>
      </c>
      <c r="B29" s="43"/>
      <c r="C29" s="44"/>
      <c r="D29" s="44"/>
      <c r="E29" s="38" t="s">
        <v>199</v>
      </c>
      <c r="F29" s="44"/>
      <c r="G29" s="44"/>
      <c r="H29" s="44"/>
      <c r="I29" s="44"/>
      <c r="J29" s="45"/>
    </row>
    <row r="30">
      <c r="A30" s="36" t="s">
        <v>50</v>
      </c>
      <c r="B30" s="36">
        <v>6</v>
      </c>
      <c r="C30" s="37" t="s">
        <v>365</v>
      </c>
      <c r="D30" s="36" t="s">
        <v>84</v>
      </c>
      <c r="E30" s="38" t="s">
        <v>366</v>
      </c>
      <c r="F30" s="39" t="s">
        <v>96</v>
      </c>
      <c r="G30" s="40">
        <v>2797</v>
      </c>
      <c r="H30" s="41">
        <v>0</v>
      </c>
      <c r="I30" s="41">
        <f>ROUND(G30*H30,P4)</f>
        <v>0</v>
      </c>
      <c r="J30" s="36"/>
      <c r="O30" s="42">
        <f>I30*0.21</f>
        <v>0</v>
      </c>
      <c r="P30">
        <v>3</v>
      </c>
    </row>
    <row r="31">
      <c r="A31" s="36" t="s">
        <v>54</v>
      </c>
      <c r="B31" s="43"/>
      <c r="C31" s="44"/>
      <c r="D31" s="44"/>
      <c r="E31" s="50" t="s">
        <v>84</v>
      </c>
      <c r="F31" s="44"/>
      <c r="G31" s="44"/>
      <c r="H31" s="44"/>
      <c r="I31" s="44"/>
      <c r="J31" s="45"/>
    </row>
    <row r="32">
      <c r="A32" s="36" t="s">
        <v>56</v>
      </c>
      <c r="B32" s="43"/>
      <c r="C32" s="44"/>
      <c r="D32" s="44"/>
      <c r="E32" s="46" t="s">
        <v>367</v>
      </c>
      <c r="F32" s="44"/>
      <c r="G32" s="44"/>
      <c r="H32" s="44"/>
      <c r="I32" s="44"/>
      <c r="J32" s="45"/>
    </row>
    <row r="33" ht="60">
      <c r="A33" s="36" t="s">
        <v>58</v>
      </c>
      <c r="B33" s="43"/>
      <c r="C33" s="44"/>
      <c r="D33" s="44"/>
      <c r="E33" s="38" t="s">
        <v>368</v>
      </c>
      <c r="F33" s="44"/>
      <c r="G33" s="44"/>
      <c r="H33" s="44"/>
      <c r="I33" s="44"/>
      <c r="J33" s="45"/>
    </row>
    <row r="34">
      <c r="A34" s="36" t="s">
        <v>50</v>
      </c>
      <c r="B34" s="36">
        <v>7</v>
      </c>
      <c r="C34" s="37" t="s">
        <v>369</v>
      </c>
      <c r="D34" s="36" t="s">
        <v>84</v>
      </c>
      <c r="E34" s="38" t="s">
        <v>370</v>
      </c>
      <c r="F34" s="39" t="s">
        <v>136</v>
      </c>
      <c r="G34" s="40">
        <v>2797</v>
      </c>
      <c r="H34" s="41">
        <v>0</v>
      </c>
      <c r="I34" s="41">
        <f>ROUND(G34*H34,P4)</f>
        <v>0</v>
      </c>
      <c r="J34" s="36"/>
      <c r="O34" s="42">
        <f>I34*0.21</f>
        <v>0</v>
      </c>
      <c r="P34">
        <v>3</v>
      </c>
    </row>
    <row r="35">
      <c r="A35" s="36" t="s">
        <v>54</v>
      </c>
      <c r="B35" s="43"/>
      <c r="C35" s="44"/>
      <c r="D35" s="44"/>
      <c r="E35" s="38" t="s">
        <v>371</v>
      </c>
      <c r="F35" s="44"/>
      <c r="G35" s="44"/>
      <c r="H35" s="44"/>
      <c r="I35" s="44"/>
      <c r="J35" s="45"/>
    </row>
    <row r="36" ht="30">
      <c r="A36" s="36" t="s">
        <v>56</v>
      </c>
      <c r="B36" s="43"/>
      <c r="C36" s="44"/>
      <c r="D36" s="44"/>
      <c r="E36" s="46" t="s">
        <v>372</v>
      </c>
      <c r="F36" s="44"/>
      <c r="G36" s="44"/>
      <c r="H36" s="44"/>
      <c r="I36" s="44"/>
      <c r="J36" s="45"/>
    </row>
    <row r="37" ht="75">
      <c r="A37" s="36" t="s">
        <v>58</v>
      </c>
      <c r="B37" s="43"/>
      <c r="C37" s="44"/>
      <c r="D37" s="44"/>
      <c r="E37" s="38" t="s">
        <v>373</v>
      </c>
      <c r="F37" s="44"/>
      <c r="G37" s="44"/>
      <c r="H37" s="44"/>
      <c r="I37" s="44"/>
      <c r="J37" s="45"/>
    </row>
    <row r="38">
      <c r="A38" s="30" t="s">
        <v>47</v>
      </c>
      <c r="B38" s="31"/>
      <c r="C38" s="32" t="s">
        <v>200</v>
      </c>
      <c r="D38" s="33"/>
      <c r="E38" s="30" t="s">
        <v>201</v>
      </c>
      <c r="F38" s="33"/>
      <c r="G38" s="33"/>
      <c r="H38" s="33"/>
      <c r="I38" s="34">
        <f>SUMIFS(I39:I46,A39:A46,"P")</f>
        <v>0</v>
      </c>
      <c r="J38" s="35"/>
    </row>
    <row r="39">
      <c r="A39" s="36" t="s">
        <v>50</v>
      </c>
      <c r="B39" s="36">
        <v>10</v>
      </c>
      <c r="C39" s="37" t="s">
        <v>212</v>
      </c>
      <c r="D39" s="36" t="s">
        <v>84</v>
      </c>
      <c r="E39" s="38" t="s">
        <v>213</v>
      </c>
      <c r="F39" s="39" t="s">
        <v>136</v>
      </c>
      <c r="G39" s="40">
        <v>3007.8000000000002</v>
      </c>
      <c r="H39" s="41">
        <v>0</v>
      </c>
      <c r="I39" s="41">
        <f>ROUND(G39*H39,P4)</f>
        <v>0</v>
      </c>
      <c r="J39" s="36"/>
      <c r="O39" s="42">
        <f>I39*0.21</f>
        <v>0</v>
      </c>
      <c r="P39">
        <v>3</v>
      </c>
    </row>
    <row r="40" ht="30">
      <c r="A40" s="36" t="s">
        <v>54</v>
      </c>
      <c r="B40" s="43"/>
      <c r="C40" s="44"/>
      <c r="D40" s="44"/>
      <c r="E40" s="38" t="s">
        <v>321</v>
      </c>
      <c r="F40" s="44"/>
      <c r="G40" s="44"/>
      <c r="H40" s="44"/>
      <c r="I40" s="44"/>
      <c r="J40" s="45"/>
    </row>
    <row r="41" ht="90">
      <c r="A41" s="36" t="s">
        <v>56</v>
      </c>
      <c r="B41" s="43"/>
      <c r="C41" s="44"/>
      <c r="D41" s="44"/>
      <c r="E41" s="46" t="s">
        <v>364</v>
      </c>
      <c r="F41" s="44"/>
      <c r="G41" s="44"/>
      <c r="H41" s="44"/>
      <c r="I41" s="44"/>
      <c r="J41" s="45"/>
    </row>
    <row r="42" ht="105">
      <c r="A42" s="36" t="s">
        <v>58</v>
      </c>
      <c r="B42" s="43"/>
      <c r="C42" s="44"/>
      <c r="D42" s="44"/>
      <c r="E42" s="38" t="s">
        <v>216</v>
      </c>
      <c r="F42" s="44"/>
      <c r="G42" s="44"/>
      <c r="H42" s="44"/>
      <c r="I42" s="44"/>
      <c r="J42" s="45"/>
    </row>
    <row r="43">
      <c r="A43" s="36" t="s">
        <v>50</v>
      </c>
      <c r="B43" s="36">
        <v>11</v>
      </c>
      <c r="C43" s="37" t="s">
        <v>217</v>
      </c>
      <c r="D43" s="36" t="s">
        <v>84</v>
      </c>
      <c r="E43" s="38" t="s">
        <v>218</v>
      </c>
      <c r="F43" s="39" t="s">
        <v>96</v>
      </c>
      <c r="G43" s="40">
        <v>237.90000000000001</v>
      </c>
      <c r="H43" s="41">
        <v>0</v>
      </c>
      <c r="I43" s="41">
        <f>ROUND(G43*H43,P4)</f>
        <v>0</v>
      </c>
      <c r="J43" s="36"/>
      <c r="O43" s="42">
        <f>I43*0.21</f>
        <v>0</v>
      </c>
      <c r="P43">
        <v>3</v>
      </c>
    </row>
    <row r="44" ht="60">
      <c r="A44" s="36" t="s">
        <v>54</v>
      </c>
      <c r="B44" s="43"/>
      <c r="C44" s="44"/>
      <c r="D44" s="44"/>
      <c r="E44" s="38" t="s">
        <v>322</v>
      </c>
      <c r="F44" s="44"/>
      <c r="G44" s="44"/>
      <c r="H44" s="44"/>
      <c r="I44" s="44"/>
      <c r="J44" s="45"/>
    </row>
    <row r="45" ht="75">
      <c r="A45" s="36" t="s">
        <v>56</v>
      </c>
      <c r="B45" s="43"/>
      <c r="C45" s="44"/>
      <c r="D45" s="44"/>
      <c r="E45" s="46" t="s">
        <v>374</v>
      </c>
      <c r="F45" s="44"/>
      <c r="G45" s="44"/>
      <c r="H45" s="44"/>
      <c r="I45" s="44"/>
      <c r="J45" s="45"/>
    </row>
    <row r="46" ht="105">
      <c r="A46" s="36" t="s">
        <v>58</v>
      </c>
      <c r="B46" s="43"/>
      <c r="C46" s="44"/>
      <c r="D46" s="44"/>
      <c r="E46" s="38" t="s">
        <v>221</v>
      </c>
      <c r="F46" s="44"/>
      <c r="G46" s="44"/>
      <c r="H46" s="44"/>
      <c r="I46" s="44"/>
      <c r="J46" s="45"/>
    </row>
    <row r="47">
      <c r="A47" s="30" t="s">
        <v>47</v>
      </c>
      <c r="B47" s="31"/>
      <c r="C47" s="32" t="s">
        <v>229</v>
      </c>
      <c r="D47" s="33"/>
      <c r="E47" s="30" t="s">
        <v>230</v>
      </c>
      <c r="F47" s="33"/>
      <c r="G47" s="33"/>
      <c r="H47" s="33"/>
      <c r="I47" s="34">
        <f>SUMIFS(I48:I79,A48:A79,"P")</f>
        <v>0</v>
      </c>
      <c r="J47" s="35"/>
    </row>
    <row r="48">
      <c r="A48" s="36" t="s">
        <v>50</v>
      </c>
      <c r="B48" s="36">
        <v>12</v>
      </c>
      <c r="C48" s="37" t="s">
        <v>335</v>
      </c>
      <c r="D48" s="36"/>
      <c r="E48" s="38" t="s">
        <v>336</v>
      </c>
      <c r="F48" s="39" t="s">
        <v>136</v>
      </c>
      <c r="G48" s="40">
        <v>3007.8000000000002</v>
      </c>
      <c r="H48" s="41">
        <v>0</v>
      </c>
      <c r="I48" s="41">
        <f>ROUND(G48*H48,P4)</f>
        <v>0</v>
      </c>
      <c r="J48" s="36"/>
      <c r="O48" s="42">
        <f>I48*0.21</f>
        <v>0</v>
      </c>
      <c r="P48">
        <v>3</v>
      </c>
    </row>
    <row r="49">
      <c r="A49" s="36" t="s">
        <v>54</v>
      </c>
      <c r="B49" s="43"/>
      <c r="C49" s="44"/>
      <c r="D49" s="44"/>
      <c r="E49" s="38" t="s">
        <v>375</v>
      </c>
      <c r="F49" s="44"/>
      <c r="G49" s="44"/>
      <c r="H49" s="44"/>
      <c r="I49" s="44"/>
      <c r="J49" s="45"/>
    </row>
    <row r="50" ht="90">
      <c r="A50" s="36" t="s">
        <v>56</v>
      </c>
      <c r="B50" s="43"/>
      <c r="C50" s="44"/>
      <c r="D50" s="44"/>
      <c r="E50" s="46" t="s">
        <v>364</v>
      </c>
      <c r="F50" s="44"/>
      <c r="G50" s="44"/>
      <c r="H50" s="44"/>
      <c r="I50" s="44"/>
      <c r="J50" s="45"/>
    </row>
    <row r="51" ht="90">
      <c r="A51" s="36" t="s">
        <v>58</v>
      </c>
      <c r="B51" s="43"/>
      <c r="C51" s="44"/>
      <c r="D51" s="44"/>
      <c r="E51" s="38" t="s">
        <v>235</v>
      </c>
      <c r="F51" s="44"/>
      <c r="G51" s="44"/>
      <c r="H51" s="44"/>
      <c r="I51" s="44"/>
      <c r="J51" s="45"/>
    </row>
    <row r="52">
      <c r="A52" s="36" t="s">
        <v>50</v>
      </c>
      <c r="B52" s="36">
        <v>13</v>
      </c>
      <c r="C52" s="37" t="s">
        <v>376</v>
      </c>
      <c r="D52" s="36" t="s">
        <v>84</v>
      </c>
      <c r="E52" s="38" t="s">
        <v>377</v>
      </c>
      <c r="F52" s="39" t="s">
        <v>136</v>
      </c>
      <c r="G52" s="40">
        <v>1584</v>
      </c>
      <c r="H52" s="41">
        <v>0</v>
      </c>
      <c r="I52" s="41">
        <f>ROUND(G52*H52,P4)</f>
        <v>0</v>
      </c>
      <c r="J52" s="36"/>
      <c r="O52" s="42">
        <f>I52*0.21</f>
        <v>0</v>
      </c>
      <c r="P52">
        <v>3</v>
      </c>
    </row>
    <row r="53">
      <c r="A53" s="36" t="s">
        <v>54</v>
      </c>
      <c r="B53" s="43"/>
      <c r="C53" s="44"/>
      <c r="D53" s="44"/>
      <c r="E53" s="38" t="s">
        <v>378</v>
      </c>
      <c r="F53" s="44"/>
      <c r="G53" s="44"/>
      <c r="H53" s="44"/>
      <c r="I53" s="44"/>
      <c r="J53" s="45"/>
    </row>
    <row r="54" ht="45">
      <c r="A54" s="36" t="s">
        <v>56</v>
      </c>
      <c r="B54" s="43"/>
      <c r="C54" s="44"/>
      <c r="D54" s="44"/>
      <c r="E54" s="46" t="s">
        <v>379</v>
      </c>
      <c r="F54" s="44"/>
      <c r="G54" s="44"/>
      <c r="H54" s="44"/>
      <c r="I54" s="44"/>
      <c r="J54" s="45"/>
    </row>
    <row r="55" ht="150">
      <c r="A55" s="36" t="s">
        <v>58</v>
      </c>
      <c r="B55" s="43"/>
      <c r="C55" s="44"/>
      <c r="D55" s="44"/>
      <c r="E55" s="38" t="s">
        <v>380</v>
      </c>
      <c r="F55" s="44"/>
      <c r="G55" s="44"/>
      <c r="H55" s="44"/>
      <c r="I55" s="44"/>
      <c r="J55" s="45"/>
    </row>
    <row r="56">
      <c r="A56" s="36" t="s">
        <v>50</v>
      </c>
      <c r="B56" s="36">
        <v>14</v>
      </c>
      <c r="C56" s="37" t="s">
        <v>381</v>
      </c>
      <c r="D56" s="36" t="s">
        <v>84</v>
      </c>
      <c r="E56" s="38" t="s">
        <v>382</v>
      </c>
      <c r="F56" s="39" t="s">
        <v>136</v>
      </c>
      <c r="G56" s="40">
        <v>1584</v>
      </c>
      <c r="H56" s="41">
        <v>0</v>
      </c>
      <c r="I56" s="41">
        <f>ROUND(G56*H56,P4)</f>
        <v>0</v>
      </c>
      <c r="J56" s="36"/>
      <c r="O56" s="42">
        <f>I56*0.21</f>
        <v>0</v>
      </c>
      <c r="P56">
        <v>3</v>
      </c>
    </row>
    <row r="57">
      <c r="A57" s="36" t="s">
        <v>54</v>
      </c>
      <c r="B57" s="43"/>
      <c r="C57" s="44"/>
      <c r="D57" s="44"/>
      <c r="E57" s="38" t="s">
        <v>383</v>
      </c>
      <c r="F57" s="44"/>
      <c r="G57" s="44"/>
      <c r="H57" s="44"/>
      <c r="I57" s="44"/>
      <c r="J57" s="45"/>
    </row>
    <row r="58" ht="45">
      <c r="A58" s="36" t="s">
        <v>56</v>
      </c>
      <c r="B58" s="43"/>
      <c r="C58" s="44"/>
      <c r="D58" s="44"/>
      <c r="E58" s="46" t="s">
        <v>379</v>
      </c>
      <c r="F58" s="44"/>
      <c r="G58" s="44"/>
      <c r="H58" s="44"/>
      <c r="I58" s="44"/>
      <c r="J58" s="45"/>
    </row>
    <row r="59" ht="120">
      <c r="A59" s="36" t="s">
        <v>58</v>
      </c>
      <c r="B59" s="43"/>
      <c r="C59" s="44"/>
      <c r="D59" s="44"/>
      <c r="E59" s="38" t="s">
        <v>243</v>
      </c>
      <c r="F59" s="44"/>
      <c r="G59" s="44"/>
      <c r="H59" s="44"/>
      <c r="I59" s="44"/>
      <c r="J59" s="45"/>
    </row>
    <row r="60">
      <c r="A60" s="36" t="s">
        <v>50</v>
      </c>
      <c r="B60" s="36">
        <v>15</v>
      </c>
      <c r="C60" s="37" t="s">
        <v>384</v>
      </c>
      <c r="D60" s="36" t="s">
        <v>84</v>
      </c>
      <c r="E60" s="38" t="s">
        <v>385</v>
      </c>
      <c r="F60" s="39" t="s">
        <v>96</v>
      </c>
      <c r="G60" s="40">
        <v>63.575000000000003</v>
      </c>
      <c r="H60" s="41">
        <v>0</v>
      </c>
      <c r="I60" s="41">
        <f>ROUND(G60*H60,P4)</f>
        <v>0</v>
      </c>
      <c r="J60" s="36"/>
      <c r="O60" s="42">
        <f>I60*0.21</f>
        <v>0</v>
      </c>
      <c r="P60">
        <v>3</v>
      </c>
    </row>
    <row r="61">
      <c r="A61" s="36" t="s">
        <v>54</v>
      </c>
      <c r="B61" s="43"/>
      <c r="C61" s="44"/>
      <c r="D61" s="44"/>
      <c r="E61" s="38" t="s">
        <v>386</v>
      </c>
      <c r="F61" s="44"/>
      <c r="G61" s="44"/>
      <c r="H61" s="44"/>
      <c r="I61" s="44"/>
      <c r="J61" s="45"/>
    </row>
    <row r="62">
      <c r="A62" s="36" t="s">
        <v>56</v>
      </c>
      <c r="B62" s="43"/>
      <c r="C62" s="44"/>
      <c r="D62" s="44"/>
      <c r="E62" s="46" t="s">
        <v>387</v>
      </c>
      <c r="F62" s="44"/>
      <c r="G62" s="44"/>
      <c r="H62" s="44"/>
      <c r="I62" s="44"/>
      <c r="J62" s="45"/>
    </row>
    <row r="63" ht="195">
      <c r="A63" s="36" t="s">
        <v>58</v>
      </c>
      <c r="B63" s="43"/>
      <c r="C63" s="44"/>
      <c r="D63" s="44"/>
      <c r="E63" s="38" t="s">
        <v>252</v>
      </c>
      <c r="F63" s="44"/>
      <c r="G63" s="44"/>
      <c r="H63" s="44"/>
      <c r="I63" s="44"/>
      <c r="J63" s="45"/>
    </row>
    <row r="64">
      <c r="A64" s="36" t="s">
        <v>50</v>
      </c>
      <c r="B64" s="36">
        <v>16</v>
      </c>
      <c r="C64" s="37" t="s">
        <v>388</v>
      </c>
      <c r="D64" s="36" t="s">
        <v>84</v>
      </c>
      <c r="E64" s="38" t="s">
        <v>389</v>
      </c>
      <c r="F64" s="39" t="s">
        <v>136</v>
      </c>
      <c r="G64" s="40">
        <v>312.5</v>
      </c>
      <c r="H64" s="41">
        <v>0</v>
      </c>
      <c r="I64" s="41">
        <f>ROUND(G64*H64,P4)</f>
        <v>0</v>
      </c>
      <c r="J64" s="36"/>
      <c r="O64" s="42">
        <f>I64*0.21</f>
        <v>0</v>
      </c>
      <c r="P64">
        <v>3</v>
      </c>
    </row>
    <row r="65">
      <c r="A65" s="36" t="s">
        <v>54</v>
      </c>
      <c r="B65" s="43"/>
      <c r="C65" s="44"/>
      <c r="D65" s="44"/>
      <c r="E65" s="38" t="s">
        <v>390</v>
      </c>
      <c r="F65" s="44"/>
      <c r="G65" s="44"/>
      <c r="H65" s="44"/>
      <c r="I65" s="44"/>
      <c r="J65" s="45"/>
    </row>
    <row r="66">
      <c r="A66" s="36" t="s">
        <v>56</v>
      </c>
      <c r="B66" s="43"/>
      <c r="C66" s="44"/>
      <c r="D66" s="44"/>
      <c r="E66" s="46" t="s">
        <v>391</v>
      </c>
      <c r="F66" s="44"/>
      <c r="G66" s="44"/>
      <c r="H66" s="44"/>
      <c r="I66" s="44"/>
      <c r="J66" s="45"/>
    </row>
    <row r="67" ht="195">
      <c r="A67" s="36" t="s">
        <v>58</v>
      </c>
      <c r="B67" s="43"/>
      <c r="C67" s="44"/>
      <c r="D67" s="44"/>
      <c r="E67" s="38" t="s">
        <v>252</v>
      </c>
      <c r="F67" s="44"/>
      <c r="G67" s="44"/>
      <c r="H67" s="44"/>
      <c r="I67" s="44"/>
      <c r="J67" s="45"/>
    </row>
    <row r="68">
      <c r="A68" s="36" t="s">
        <v>50</v>
      </c>
      <c r="B68" s="36">
        <v>17</v>
      </c>
      <c r="C68" s="37" t="s">
        <v>392</v>
      </c>
      <c r="D68" s="36" t="s">
        <v>84</v>
      </c>
      <c r="E68" s="38" t="s">
        <v>393</v>
      </c>
      <c r="F68" s="39" t="s">
        <v>136</v>
      </c>
      <c r="G68" s="40">
        <v>24.5</v>
      </c>
      <c r="H68" s="41">
        <v>0</v>
      </c>
      <c r="I68" s="41">
        <f>ROUND(G68*H68,P4)</f>
        <v>0</v>
      </c>
      <c r="J68" s="36"/>
      <c r="O68" s="42">
        <f>I68*0.21</f>
        <v>0</v>
      </c>
      <c r="P68">
        <v>3</v>
      </c>
    </row>
    <row r="69">
      <c r="A69" s="36" t="s">
        <v>54</v>
      </c>
      <c r="B69" s="43"/>
      <c r="C69" s="44"/>
      <c r="D69" s="44"/>
      <c r="E69" s="38" t="s">
        <v>394</v>
      </c>
      <c r="F69" s="44"/>
      <c r="G69" s="44"/>
      <c r="H69" s="44"/>
      <c r="I69" s="44"/>
      <c r="J69" s="45"/>
    </row>
    <row r="70">
      <c r="A70" s="36" t="s">
        <v>56</v>
      </c>
      <c r="B70" s="43"/>
      <c r="C70" s="44"/>
      <c r="D70" s="44"/>
      <c r="E70" s="46" t="s">
        <v>395</v>
      </c>
      <c r="F70" s="44"/>
      <c r="G70" s="44"/>
      <c r="H70" s="44"/>
      <c r="I70" s="44"/>
      <c r="J70" s="45"/>
    </row>
    <row r="71" ht="225">
      <c r="A71" s="36" t="s">
        <v>58</v>
      </c>
      <c r="B71" s="43"/>
      <c r="C71" s="44"/>
      <c r="D71" s="44"/>
      <c r="E71" s="38" t="s">
        <v>260</v>
      </c>
      <c r="F71" s="44"/>
      <c r="G71" s="44"/>
      <c r="H71" s="44"/>
      <c r="I71" s="44"/>
      <c r="J71" s="45"/>
    </row>
    <row r="72">
      <c r="A72" s="36" t="s">
        <v>50</v>
      </c>
      <c r="B72" s="36">
        <v>18</v>
      </c>
      <c r="C72" s="37" t="s">
        <v>396</v>
      </c>
      <c r="D72" s="36" t="s">
        <v>84</v>
      </c>
      <c r="E72" s="38" t="s">
        <v>397</v>
      </c>
      <c r="F72" s="39" t="s">
        <v>136</v>
      </c>
      <c r="G72" s="40">
        <v>1273.5</v>
      </c>
      <c r="H72" s="41">
        <v>0</v>
      </c>
      <c r="I72" s="41">
        <f>ROUND(G72*H72,P4)</f>
        <v>0</v>
      </c>
      <c r="J72" s="36"/>
      <c r="O72" s="42">
        <f>I72*0.21</f>
        <v>0</v>
      </c>
      <c r="P72">
        <v>3</v>
      </c>
    </row>
    <row r="73" ht="30">
      <c r="A73" s="36" t="s">
        <v>54</v>
      </c>
      <c r="B73" s="43"/>
      <c r="C73" s="44"/>
      <c r="D73" s="44"/>
      <c r="E73" s="38" t="s">
        <v>398</v>
      </c>
      <c r="F73" s="44"/>
      <c r="G73" s="44"/>
      <c r="H73" s="44"/>
      <c r="I73" s="44"/>
      <c r="J73" s="45"/>
    </row>
    <row r="74">
      <c r="A74" s="36" t="s">
        <v>56</v>
      </c>
      <c r="B74" s="43"/>
      <c r="C74" s="44"/>
      <c r="D74" s="44"/>
      <c r="E74" s="46" t="s">
        <v>399</v>
      </c>
      <c r="F74" s="44"/>
      <c r="G74" s="44"/>
      <c r="H74" s="44"/>
      <c r="I74" s="44"/>
      <c r="J74" s="45"/>
    </row>
    <row r="75" ht="225">
      <c r="A75" s="36" t="s">
        <v>58</v>
      </c>
      <c r="B75" s="43"/>
      <c r="C75" s="44"/>
      <c r="D75" s="44"/>
      <c r="E75" s="38" t="s">
        <v>260</v>
      </c>
      <c r="F75" s="44"/>
      <c r="G75" s="44"/>
      <c r="H75" s="44"/>
      <c r="I75" s="44"/>
      <c r="J75" s="45"/>
    </row>
    <row r="76" ht="30">
      <c r="A76" s="36" t="s">
        <v>50</v>
      </c>
      <c r="B76" s="36">
        <v>19</v>
      </c>
      <c r="C76" s="37" t="s">
        <v>400</v>
      </c>
      <c r="D76" s="36" t="s">
        <v>84</v>
      </c>
      <c r="E76" s="38" t="s">
        <v>401</v>
      </c>
      <c r="F76" s="39" t="s">
        <v>136</v>
      </c>
      <c r="G76" s="40">
        <v>125.8</v>
      </c>
      <c r="H76" s="41">
        <v>0</v>
      </c>
      <c r="I76" s="41">
        <f>ROUND(G76*H76,P4)</f>
        <v>0</v>
      </c>
      <c r="J76" s="36"/>
      <c r="O76" s="42">
        <f>I76*0.21</f>
        <v>0</v>
      </c>
      <c r="P76">
        <v>3</v>
      </c>
    </row>
    <row r="77" ht="30">
      <c r="A77" s="36" t="s">
        <v>54</v>
      </c>
      <c r="B77" s="43"/>
      <c r="C77" s="44"/>
      <c r="D77" s="44"/>
      <c r="E77" s="38" t="s">
        <v>402</v>
      </c>
      <c r="F77" s="44"/>
      <c r="G77" s="44"/>
      <c r="H77" s="44"/>
      <c r="I77" s="44"/>
      <c r="J77" s="45"/>
    </row>
    <row r="78">
      <c r="A78" s="36" t="s">
        <v>56</v>
      </c>
      <c r="B78" s="43"/>
      <c r="C78" s="44"/>
      <c r="D78" s="44"/>
      <c r="E78" s="46" t="s">
        <v>403</v>
      </c>
      <c r="F78" s="44"/>
      <c r="G78" s="44"/>
      <c r="H78" s="44"/>
      <c r="I78" s="44"/>
      <c r="J78" s="45"/>
    </row>
    <row r="79" ht="225">
      <c r="A79" s="36" t="s">
        <v>58</v>
      </c>
      <c r="B79" s="43"/>
      <c r="C79" s="44"/>
      <c r="D79" s="44"/>
      <c r="E79" s="38" t="s">
        <v>260</v>
      </c>
      <c r="F79" s="44"/>
      <c r="G79" s="44"/>
      <c r="H79" s="44"/>
      <c r="I79" s="44"/>
      <c r="J79" s="45"/>
    </row>
    <row r="80">
      <c r="A80" s="30" t="s">
        <v>47</v>
      </c>
      <c r="B80" s="31"/>
      <c r="C80" s="32" t="s">
        <v>140</v>
      </c>
      <c r="D80" s="33"/>
      <c r="E80" s="30" t="s">
        <v>141</v>
      </c>
      <c r="F80" s="33"/>
      <c r="G80" s="33"/>
      <c r="H80" s="33"/>
      <c r="I80" s="34">
        <f>SUMIFS(I81:I84,A81:A84,"P")</f>
        <v>0</v>
      </c>
      <c r="J80" s="35"/>
    </row>
    <row r="81" ht="30">
      <c r="A81" s="36" t="s">
        <v>50</v>
      </c>
      <c r="B81" s="36">
        <v>20</v>
      </c>
      <c r="C81" s="37" t="s">
        <v>404</v>
      </c>
      <c r="D81" s="36" t="s">
        <v>84</v>
      </c>
      <c r="E81" s="38" t="s">
        <v>405</v>
      </c>
      <c r="F81" s="39" t="s">
        <v>118</v>
      </c>
      <c r="G81" s="40">
        <v>1725</v>
      </c>
      <c r="H81" s="41">
        <v>0</v>
      </c>
      <c r="I81" s="41">
        <f>ROUND(G81*H81,P4)</f>
        <v>0</v>
      </c>
      <c r="J81" s="36"/>
      <c r="O81" s="42">
        <f>I81*0.21</f>
        <v>0</v>
      </c>
      <c r="P81">
        <v>3</v>
      </c>
    </row>
    <row r="82">
      <c r="A82" s="36" t="s">
        <v>54</v>
      </c>
      <c r="B82" s="43"/>
      <c r="C82" s="44"/>
      <c r="D82" s="44"/>
      <c r="E82" s="38" t="s">
        <v>406</v>
      </c>
      <c r="F82" s="44"/>
      <c r="G82" s="44"/>
      <c r="H82" s="44"/>
      <c r="I82" s="44"/>
      <c r="J82" s="45"/>
    </row>
    <row r="83">
      <c r="A83" s="36" t="s">
        <v>56</v>
      </c>
      <c r="B83" s="43"/>
      <c r="C83" s="44"/>
      <c r="D83" s="44"/>
      <c r="E83" s="46" t="s">
        <v>407</v>
      </c>
      <c r="F83" s="44"/>
      <c r="G83" s="44"/>
      <c r="H83" s="44"/>
      <c r="I83" s="44"/>
      <c r="J83" s="45"/>
    </row>
    <row r="84" ht="90">
      <c r="A84" s="36" t="s">
        <v>58</v>
      </c>
      <c r="B84" s="47"/>
      <c r="C84" s="48"/>
      <c r="D84" s="48"/>
      <c r="E84" s="38" t="s">
        <v>299</v>
      </c>
      <c r="F84" s="48"/>
      <c r="G84" s="48"/>
      <c r="H84" s="48"/>
      <c r="I84" s="48"/>
      <c r="J84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29</v>
      </c>
      <c r="F2" s="16"/>
      <c r="G2" s="16"/>
      <c r="H2" s="16"/>
      <c r="I2" s="16"/>
      <c r="J2" s="18"/>
    </row>
    <row r="3" ht="30">
      <c r="A3" s="3" t="s">
        <v>30</v>
      </c>
      <c r="B3" s="19" t="s">
        <v>31</v>
      </c>
      <c r="C3" s="20" t="s">
        <v>32</v>
      </c>
      <c r="D3" s="21"/>
      <c r="E3" s="22" t="s">
        <v>33</v>
      </c>
      <c r="F3" s="16"/>
      <c r="G3" s="16"/>
      <c r="H3" s="23" t="s">
        <v>21</v>
      </c>
      <c r="I3" s="24">
        <f>SUMIFS(I8:I32,A8:A32,"SD")</f>
        <v>0</v>
      </c>
      <c r="J3" s="18"/>
      <c r="O3">
        <v>0</v>
      </c>
      <c r="P3">
        <v>2</v>
      </c>
    </row>
    <row r="4">
      <c r="A4" s="3" t="s">
        <v>34</v>
      </c>
      <c r="B4" s="19" t="s">
        <v>35</v>
      </c>
      <c r="C4" s="20" t="s">
        <v>21</v>
      </c>
      <c r="D4" s="21"/>
      <c r="E4" s="22" t="s">
        <v>22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36</v>
      </c>
      <c r="B5" s="26" t="s">
        <v>37</v>
      </c>
      <c r="C5" s="7" t="s">
        <v>38</v>
      </c>
      <c r="D5" s="7" t="s">
        <v>39</v>
      </c>
      <c r="E5" s="7" t="s">
        <v>40</v>
      </c>
      <c r="F5" s="7" t="s">
        <v>41</v>
      </c>
      <c r="G5" s="7" t="s">
        <v>42</v>
      </c>
      <c r="H5" s="7" t="s">
        <v>43</v>
      </c>
      <c r="I5" s="7"/>
      <c r="J5" s="27" t="s">
        <v>44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45</v>
      </c>
      <c r="I6" s="7" t="s">
        <v>46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47</v>
      </c>
      <c r="B8" s="31"/>
      <c r="C8" s="32" t="s">
        <v>140</v>
      </c>
      <c r="D8" s="33"/>
      <c r="E8" s="30" t="s">
        <v>141</v>
      </c>
      <c r="F8" s="33"/>
      <c r="G8" s="33"/>
      <c r="H8" s="33"/>
      <c r="I8" s="34">
        <f>SUMIFS(I9:I32,A9:A32,"P")</f>
        <v>0</v>
      </c>
      <c r="J8" s="35"/>
    </row>
    <row r="9" ht="30">
      <c r="A9" s="36" t="s">
        <v>50</v>
      </c>
      <c r="B9" s="36">
        <v>1</v>
      </c>
      <c r="C9" s="37" t="s">
        <v>408</v>
      </c>
      <c r="D9" s="36" t="s">
        <v>84</v>
      </c>
      <c r="E9" s="38" t="s">
        <v>409</v>
      </c>
      <c r="F9" s="39" t="s">
        <v>144</v>
      </c>
      <c r="G9" s="40">
        <v>72</v>
      </c>
      <c r="H9" s="41">
        <v>0</v>
      </c>
      <c r="I9" s="41">
        <f>ROUND(G9*H9,P4)</f>
        <v>0</v>
      </c>
      <c r="J9" s="36"/>
      <c r="O9" s="42">
        <f>I9*0.21</f>
        <v>0</v>
      </c>
      <c r="P9">
        <v>3</v>
      </c>
    </row>
    <row r="10">
      <c r="A10" s="36" t="s">
        <v>54</v>
      </c>
      <c r="B10" s="43"/>
      <c r="C10" s="44"/>
      <c r="D10" s="44"/>
      <c r="E10" s="50" t="s">
        <v>84</v>
      </c>
      <c r="F10" s="44"/>
      <c r="G10" s="44"/>
      <c r="H10" s="44"/>
      <c r="I10" s="44"/>
      <c r="J10" s="45"/>
    </row>
    <row r="11">
      <c r="A11" s="36" t="s">
        <v>56</v>
      </c>
      <c r="B11" s="43"/>
      <c r="C11" s="44"/>
      <c r="D11" s="44"/>
      <c r="E11" s="46" t="s">
        <v>410</v>
      </c>
      <c r="F11" s="44"/>
      <c r="G11" s="44"/>
      <c r="H11" s="44"/>
      <c r="I11" s="44"/>
      <c r="J11" s="45"/>
    </row>
    <row r="12" ht="60">
      <c r="A12" s="36" t="s">
        <v>58</v>
      </c>
      <c r="B12" s="43"/>
      <c r="C12" s="44"/>
      <c r="D12" s="44"/>
      <c r="E12" s="38" t="s">
        <v>411</v>
      </c>
      <c r="F12" s="44"/>
      <c r="G12" s="44"/>
      <c r="H12" s="44"/>
      <c r="I12" s="44"/>
      <c r="J12" s="45"/>
    </row>
    <row r="13" ht="30">
      <c r="A13" s="36" t="s">
        <v>50</v>
      </c>
      <c r="B13" s="36">
        <v>2</v>
      </c>
      <c r="C13" s="37" t="s">
        <v>412</v>
      </c>
      <c r="D13" s="36" t="s">
        <v>84</v>
      </c>
      <c r="E13" s="38" t="s">
        <v>413</v>
      </c>
      <c r="F13" s="39" t="s">
        <v>144</v>
      </c>
      <c r="G13" s="40">
        <v>2</v>
      </c>
      <c r="H13" s="41">
        <v>0</v>
      </c>
      <c r="I13" s="41">
        <f>ROUND(G13*H13,P4)</f>
        <v>0</v>
      </c>
      <c r="J13" s="36"/>
      <c r="O13" s="42">
        <f>I13*0.21</f>
        <v>0</v>
      </c>
      <c r="P13">
        <v>3</v>
      </c>
    </row>
    <row r="14">
      <c r="A14" s="36" t="s">
        <v>54</v>
      </c>
      <c r="B14" s="43"/>
      <c r="C14" s="44"/>
      <c r="D14" s="44"/>
      <c r="E14" s="50" t="s">
        <v>84</v>
      </c>
      <c r="F14" s="44"/>
      <c r="G14" s="44"/>
      <c r="H14" s="44"/>
      <c r="I14" s="44"/>
      <c r="J14" s="45"/>
    </row>
    <row r="15">
      <c r="A15" s="36" t="s">
        <v>56</v>
      </c>
      <c r="B15" s="43"/>
      <c r="C15" s="44"/>
      <c r="D15" s="44"/>
      <c r="E15" s="46" t="s">
        <v>414</v>
      </c>
      <c r="F15" s="44"/>
      <c r="G15" s="44"/>
      <c r="H15" s="44"/>
      <c r="I15" s="44"/>
      <c r="J15" s="45"/>
    </row>
    <row r="16" ht="60">
      <c r="A16" s="36" t="s">
        <v>58</v>
      </c>
      <c r="B16" s="43"/>
      <c r="C16" s="44"/>
      <c r="D16" s="44"/>
      <c r="E16" s="38" t="s">
        <v>411</v>
      </c>
      <c r="F16" s="44"/>
      <c r="G16" s="44"/>
      <c r="H16" s="44"/>
      <c r="I16" s="44"/>
      <c r="J16" s="45"/>
    </row>
    <row r="17" ht="30">
      <c r="A17" s="36" t="s">
        <v>50</v>
      </c>
      <c r="B17" s="36">
        <v>3</v>
      </c>
      <c r="C17" s="37" t="s">
        <v>415</v>
      </c>
      <c r="D17" s="36" t="s">
        <v>84</v>
      </c>
      <c r="E17" s="38" t="s">
        <v>416</v>
      </c>
      <c r="F17" s="39" t="s">
        <v>144</v>
      </c>
      <c r="G17" s="40">
        <v>53</v>
      </c>
      <c r="H17" s="41">
        <v>0</v>
      </c>
      <c r="I17" s="41">
        <f>ROUND(G17*H17,P4)</f>
        <v>0</v>
      </c>
      <c r="J17" s="36"/>
      <c r="O17" s="42">
        <f>I17*0.21</f>
        <v>0</v>
      </c>
      <c r="P17">
        <v>3</v>
      </c>
    </row>
    <row r="18">
      <c r="A18" s="36" t="s">
        <v>54</v>
      </c>
      <c r="B18" s="43"/>
      <c r="C18" s="44"/>
      <c r="D18" s="44"/>
      <c r="E18" s="50" t="s">
        <v>84</v>
      </c>
      <c r="F18" s="44"/>
      <c r="G18" s="44"/>
      <c r="H18" s="44"/>
      <c r="I18" s="44"/>
      <c r="J18" s="45"/>
    </row>
    <row r="19">
      <c r="A19" s="36" t="s">
        <v>56</v>
      </c>
      <c r="B19" s="43"/>
      <c r="C19" s="44"/>
      <c r="D19" s="44"/>
      <c r="E19" s="46" t="s">
        <v>417</v>
      </c>
      <c r="F19" s="44"/>
      <c r="G19" s="44"/>
      <c r="H19" s="44"/>
      <c r="I19" s="44"/>
      <c r="J19" s="45"/>
    </row>
    <row r="20" ht="90">
      <c r="A20" s="36" t="s">
        <v>58</v>
      </c>
      <c r="B20" s="43"/>
      <c r="C20" s="44"/>
      <c r="D20" s="44"/>
      <c r="E20" s="38" t="s">
        <v>418</v>
      </c>
      <c r="F20" s="44"/>
      <c r="G20" s="44"/>
      <c r="H20" s="44"/>
      <c r="I20" s="44"/>
      <c r="J20" s="45"/>
    </row>
    <row r="21" ht="30">
      <c r="A21" s="36" t="s">
        <v>50</v>
      </c>
      <c r="B21" s="36">
        <v>4</v>
      </c>
      <c r="C21" s="37" t="s">
        <v>419</v>
      </c>
      <c r="D21" s="36" t="s">
        <v>74</v>
      </c>
      <c r="E21" s="38" t="s">
        <v>420</v>
      </c>
      <c r="F21" s="39" t="s">
        <v>136</v>
      </c>
      <c r="G21" s="40">
        <v>94.625</v>
      </c>
      <c r="H21" s="41">
        <v>0</v>
      </c>
      <c r="I21" s="41">
        <f>ROUND(G21*H21,P4)</f>
        <v>0</v>
      </c>
      <c r="J21" s="36"/>
      <c r="O21" s="42">
        <f>I21*0.21</f>
        <v>0</v>
      </c>
      <c r="P21">
        <v>3</v>
      </c>
    </row>
    <row r="22">
      <c r="A22" s="36" t="s">
        <v>54</v>
      </c>
      <c r="B22" s="43"/>
      <c r="C22" s="44"/>
      <c r="D22" s="44"/>
      <c r="E22" s="38" t="s">
        <v>421</v>
      </c>
      <c r="F22" s="44"/>
      <c r="G22" s="44"/>
      <c r="H22" s="44"/>
      <c r="I22" s="44"/>
      <c r="J22" s="45"/>
    </row>
    <row r="23" ht="90">
      <c r="A23" s="36" t="s">
        <v>56</v>
      </c>
      <c r="B23" s="43"/>
      <c r="C23" s="44"/>
      <c r="D23" s="44"/>
      <c r="E23" s="46" t="s">
        <v>422</v>
      </c>
      <c r="F23" s="44"/>
      <c r="G23" s="44"/>
      <c r="H23" s="44"/>
      <c r="I23" s="44"/>
      <c r="J23" s="45"/>
    </row>
    <row r="24" ht="105">
      <c r="A24" s="36" t="s">
        <v>58</v>
      </c>
      <c r="B24" s="43"/>
      <c r="C24" s="44"/>
      <c r="D24" s="44"/>
      <c r="E24" s="38" t="s">
        <v>423</v>
      </c>
      <c r="F24" s="44"/>
      <c r="G24" s="44"/>
      <c r="H24" s="44"/>
      <c r="I24" s="44"/>
      <c r="J24" s="45"/>
    </row>
    <row r="25" ht="30">
      <c r="A25" s="36" t="s">
        <v>50</v>
      </c>
      <c r="B25" s="36">
        <v>5</v>
      </c>
      <c r="C25" s="37" t="s">
        <v>419</v>
      </c>
      <c r="D25" s="36" t="s">
        <v>236</v>
      </c>
      <c r="E25" s="38" t="s">
        <v>420</v>
      </c>
      <c r="F25" s="39" t="s">
        <v>136</v>
      </c>
      <c r="G25" s="40">
        <v>3.1880000000000002</v>
      </c>
      <c r="H25" s="41">
        <v>0</v>
      </c>
      <c r="I25" s="41">
        <f>ROUND(G25*H25,P4)</f>
        <v>0</v>
      </c>
      <c r="J25" s="36"/>
      <c r="O25" s="42">
        <f>I25*0.21</f>
        <v>0</v>
      </c>
      <c r="P25">
        <v>3</v>
      </c>
    </row>
    <row r="26">
      <c r="A26" s="36" t="s">
        <v>54</v>
      </c>
      <c r="B26" s="43"/>
      <c r="C26" s="44"/>
      <c r="D26" s="44"/>
      <c r="E26" s="38" t="s">
        <v>424</v>
      </c>
      <c r="F26" s="44"/>
      <c r="G26" s="44"/>
      <c r="H26" s="44"/>
      <c r="I26" s="44"/>
      <c r="J26" s="45"/>
    </row>
    <row r="27">
      <c r="A27" s="36" t="s">
        <v>56</v>
      </c>
      <c r="B27" s="43"/>
      <c r="C27" s="44"/>
      <c r="D27" s="44"/>
      <c r="E27" s="46" t="s">
        <v>425</v>
      </c>
      <c r="F27" s="44"/>
      <c r="G27" s="44"/>
      <c r="H27" s="44"/>
      <c r="I27" s="44"/>
      <c r="J27" s="45"/>
    </row>
    <row r="28" ht="105">
      <c r="A28" s="36" t="s">
        <v>58</v>
      </c>
      <c r="B28" s="43"/>
      <c r="C28" s="44"/>
      <c r="D28" s="44"/>
      <c r="E28" s="38" t="s">
        <v>423</v>
      </c>
      <c r="F28" s="44"/>
      <c r="G28" s="44"/>
      <c r="H28" s="44"/>
      <c r="I28" s="44"/>
      <c r="J28" s="45"/>
    </row>
    <row r="29">
      <c r="A29" s="36" t="s">
        <v>50</v>
      </c>
      <c r="B29" s="36">
        <v>6</v>
      </c>
      <c r="C29" s="37" t="s">
        <v>426</v>
      </c>
      <c r="D29" s="36" t="s">
        <v>84</v>
      </c>
      <c r="E29" s="38" t="s">
        <v>427</v>
      </c>
      <c r="F29" s="39" t="s">
        <v>144</v>
      </c>
      <c r="G29" s="40">
        <v>21</v>
      </c>
      <c r="H29" s="41">
        <v>0</v>
      </c>
      <c r="I29" s="41">
        <f>ROUND(G29*H29,P4)</f>
        <v>0</v>
      </c>
      <c r="J29" s="36"/>
      <c r="O29" s="42">
        <f>I29*0.21</f>
        <v>0</v>
      </c>
      <c r="P29">
        <v>3</v>
      </c>
    </row>
    <row r="30">
      <c r="A30" s="36" t="s">
        <v>54</v>
      </c>
      <c r="B30" s="43"/>
      <c r="C30" s="44"/>
      <c r="D30" s="44"/>
      <c r="E30" s="38" t="s">
        <v>428</v>
      </c>
      <c r="F30" s="44"/>
      <c r="G30" s="44"/>
      <c r="H30" s="44"/>
      <c r="I30" s="44"/>
      <c r="J30" s="45"/>
    </row>
    <row r="31" ht="45">
      <c r="A31" s="36" t="s">
        <v>56</v>
      </c>
      <c r="B31" s="43"/>
      <c r="C31" s="44"/>
      <c r="D31" s="44"/>
      <c r="E31" s="46" t="s">
        <v>429</v>
      </c>
      <c r="F31" s="44"/>
      <c r="G31" s="44"/>
      <c r="H31" s="44"/>
      <c r="I31" s="44"/>
      <c r="J31" s="45"/>
    </row>
    <row r="32" ht="75">
      <c r="A32" s="36" t="s">
        <v>58</v>
      </c>
      <c r="B32" s="47"/>
      <c r="C32" s="48"/>
      <c r="D32" s="48"/>
      <c r="E32" s="38" t="s">
        <v>430</v>
      </c>
      <c r="F32" s="48"/>
      <c r="G32" s="48"/>
      <c r="H32" s="48"/>
      <c r="I32" s="48"/>
      <c r="J32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29</v>
      </c>
      <c r="F2" s="16"/>
      <c r="G2" s="16"/>
      <c r="H2" s="16"/>
      <c r="I2" s="16"/>
      <c r="J2" s="18"/>
    </row>
    <row r="3" ht="30">
      <c r="A3" s="3" t="s">
        <v>30</v>
      </c>
      <c r="B3" s="19" t="s">
        <v>31</v>
      </c>
      <c r="C3" s="20" t="s">
        <v>32</v>
      </c>
      <c r="D3" s="21"/>
      <c r="E3" s="22" t="s">
        <v>33</v>
      </c>
      <c r="F3" s="16"/>
      <c r="G3" s="16"/>
      <c r="H3" s="23" t="s">
        <v>23</v>
      </c>
      <c r="I3" s="24">
        <f>SUMIFS(I8:I11,A8:A11,"SD")</f>
        <v>0</v>
      </c>
      <c r="J3" s="18"/>
      <c r="O3">
        <v>0</v>
      </c>
      <c r="P3">
        <v>2</v>
      </c>
    </row>
    <row r="4">
      <c r="A4" s="3" t="s">
        <v>34</v>
      </c>
      <c r="B4" s="19" t="s">
        <v>35</v>
      </c>
      <c r="C4" s="20" t="s">
        <v>23</v>
      </c>
      <c r="D4" s="21"/>
      <c r="E4" s="22" t="s">
        <v>24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36</v>
      </c>
      <c r="B5" s="26" t="s">
        <v>37</v>
      </c>
      <c r="C5" s="7" t="s">
        <v>38</v>
      </c>
      <c r="D5" s="7" t="s">
        <v>39</v>
      </c>
      <c r="E5" s="7" t="s">
        <v>40</v>
      </c>
      <c r="F5" s="7" t="s">
        <v>41</v>
      </c>
      <c r="G5" s="7" t="s">
        <v>42</v>
      </c>
      <c r="H5" s="7" t="s">
        <v>43</v>
      </c>
      <c r="I5" s="7"/>
      <c r="J5" s="27" t="s">
        <v>44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45</v>
      </c>
      <c r="I6" s="7" t="s">
        <v>46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47</v>
      </c>
      <c r="B8" s="31"/>
      <c r="C8" s="32" t="s">
        <v>431</v>
      </c>
      <c r="D8" s="33"/>
      <c r="E8" s="30" t="s">
        <v>432</v>
      </c>
      <c r="F8" s="33"/>
      <c r="G8" s="33"/>
      <c r="H8" s="33"/>
      <c r="I8" s="34">
        <f>SUMIFS(I9:I11,A9:A11,"P")</f>
        <v>0</v>
      </c>
      <c r="J8" s="35"/>
    </row>
    <row r="9">
      <c r="A9" s="36" t="s">
        <v>50</v>
      </c>
      <c r="B9" s="36">
        <v>1</v>
      </c>
      <c r="C9" s="37" t="s">
        <v>433</v>
      </c>
      <c r="D9" s="36" t="s">
        <v>84</v>
      </c>
      <c r="E9" s="38" t="s">
        <v>434</v>
      </c>
      <c r="F9" s="39" t="s">
        <v>53</v>
      </c>
      <c r="G9" s="40">
        <v>1</v>
      </c>
      <c r="H9" s="41">
        <v>0</v>
      </c>
      <c r="I9" s="41">
        <f>ROUND(G9*H9,P4)</f>
        <v>0</v>
      </c>
      <c r="J9" s="36"/>
      <c r="O9" s="42">
        <f>I9*0.21</f>
        <v>0</v>
      </c>
      <c r="P9">
        <v>3</v>
      </c>
    </row>
    <row r="10" ht="30">
      <c r="A10" s="36" t="s">
        <v>54</v>
      </c>
      <c r="B10" s="43"/>
      <c r="C10" s="44"/>
      <c r="D10" s="44"/>
      <c r="E10" s="38" t="s">
        <v>435</v>
      </c>
      <c r="F10" s="44"/>
      <c r="G10" s="44"/>
      <c r="H10" s="44"/>
      <c r="I10" s="44"/>
      <c r="J10" s="45"/>
    </row>
    <row r="11" ht="90">
      <c r="A11" s="36" t="s">
        <v>58</v>
      </c>
      <c r="B11" s="47"/>
      <c r="C11" s="48"/>
      <c r="D11" s="48"/>
      <c r="E11" s="38" t="s">
        <v>436</v>
      </c>
      <c r="F11" s="48"/>
      <c r="G11" s="48"/>
      <c r="H11" s="48"/>
      <c r="I11" s="48"/>
      <c r="J11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29</v>
      </c>
      <c r="F2" s="16"/>
      <c r="G2" s="16"/>
      <c r="H2" s="16"/>
      <c r="I2" s="16"/>
      <c r="J2" s="18"/>
    </row>
    <row r="3" ht="30">
      <c r="A3" s="3" t="s">
        <v>30</v>
      </c>
      <c r="B3" s="19" t="s">
        <v>31</v>
      </c>
      <c r="C3" s="20" t="s">
        <v>32</v>
      </c>
      <c r="D3" s="21"/>
      <c r="E3" s="22" t="s">
        <v>33</v>
      </c>
      <c r="F3" s="16"/>
      <c r="G3" s="16"/>
      <c r="H3" s="23" t="s">
        <v>25</v>
      </c>
      <c r="I3" s="24">
        <f>SUMIFS(I8:I12,A8:A12,"SD")</f>
        <v>0</v>
      </c>
      <c r="J3" s="18"/>
      <c r="O3">
        <v>0</v>
      </c>
      <c r="P3">
        <v>2</v>
      </c>
    </row>
    <row r="4">
      <c r="A4" s="3" t="s">
        <v>34</v>
      </c>
      <c r="B4" s="19" t="s">
        <v>35</v>
      </c>
      <c r="C4" s="20" t="s">
        <v>25</v>
      </c>
      <c r="D4" s="21"/>
      <c r="E4" s="22" t="s">
        <v>26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36</v>
      </c>
      <c r="B5" s="26" t="s">
        <v>37</v>
      </c>
      <c r="C5" s="7" t="s">
        <v>38</v>
      </c>
      <c r="D5" s="7" t="s">
        <v>39</v>
      </c>
      <c r="E5" s="7" t="s">
        <v>40</v>
      </c>
      <c r="F5" s="7" t="s">
        <v>41</v>
      </c>
      <c r="G5" s="7" t="s">
        <v>42</v>
      </c>
      <c r="H5" s="7" t="s">
        <v>43</v>
      </c>
      <c r="I5" s="7"/>
      <c r="J5" s="27" t="s">
        <v>44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45</v>
      </c>
      <c r="I6" s="7" t="s">
        <v>46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47</v>
      </c>
      <c r="B8" s="31"/>
      <c r="C8" s="32" t="s">
        <v>92</v>
      </c>
      <c r="D8" s="33"/>
      <c r="E8" s="30" t="s">
        <v>93</v>
      </c>
      <c r="F8" s="33"/>
      <c r="G8" s="33"/>
      <c r="H8" s="33"/>
      <c r="I8" s="34">
        <f>SUMIFS(I9:I12,A9:A12,"P")</f>
        <v>0</v>
      </c>
      <c r="J8" s="35"/>
    </row>
    <row r="9">
      <c r="A9" s="36" t="s">
        <v>50</v>
      </c>
      <c r="B9" s="36">
        <v>1</v>
      </c>
      <c r="C9" s="37" t="s">
        <v>437</v>
      </c>
      <c r="D9" s="36"/>
      <c r="E9" s="38" t="s">
        <v>438</v>
      </c>
      <c r="F9" s="39" t="s">
        <v>53</v>
      </c>
      <c r="G9" s="40">
        <v>1</v>
      </c>
      <c r="H9" s="41">
        <v>0</v>
      </c>
      <c r="I9" s="41">
        <f>ROUND(G9*H9,P4)</f>
        <v>0</v>
      </c>
      <c r="J9" s="36"/>
      <c r="O9" s="42">
        <f>I9*0.21</f>
        <v>0</v>
      </c>
      <c r="P9">
        <v>3</v>
      </c>
    </row>
    <row r="10" ht="30">
      <c r="A10" s="36" t="s">
        <v>54</v>
      </c>
      <c r="B10" s="43"/>
      <c r="C10" s="44"/>
      <c r="D10" s="44"/>
      <c r="E10" s="38" t="s">
        <v>439</v>
      </c>
      <c r="F10" s="44"/>
      <c r="G10" s="44"/>
      <c r="H10" s="44"/>
      <c r="I10" s="44"/>
      <c r="J10" s="45"/>
    </row>
    <row r="11">
      <c r="A11" s="36" t="s">
        <v>56</v>
      </c>
      <c r="B11" s="43"/>
      <c r="C11" s="44"/>
      <c r="D11" s="44"/>
      <c r="E11" s="51" t="s">
        <v>84</v>
      </c>
      <c r="F11" s="44"/>
      <c r="G11" s="44"/>
      <c r="H11" s="44"/>
      <c r="I11" s="44"/>
      <c r="J11" s="45"/>
    </row>
    <row r="12" ht="150">
      <c r="A12" s="36" t="s">
        <v>58</v>
      </c>
      <c r="B12" s="47"/>
      <c r="C12" s="48"/>
      <c r="D12" s="48"/>
      <c r="E12" s="38" t="s">
        <v>440</v>
      </c>
      <c r="F12" s="48"/>
      <c r="G12" s="48"/>
      <c r="H12" s="48"/>
      <c r="I12" s="48"/>
      <c r="J12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Fiala</dc:creator>
  <cp:lastModifiedBy>Jan Fiala</cp:lastModifiedBy>
  <dcterms:created xsi:type="dcterms:W3CDTF">2025-03-12T15:57:58Z</dcterms:created>
  <dcterms:modified xsi:type="dcterms:W3CDTF">2025-03-12T15:57:58Z</dcterms:modified>
</cp:coreProperties>
</file>