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2038453082fa4f8/Dokumenty/arch2024/VO/Trutnov^J Mládežnická^J Tichá - VO/"/>
    </mc:Choice>
  </mc:AlternateContent>
  <xr:revisionPtr revIDLastSave="16" documentId="8_{F89229C6-6E87-461A-B45E-626FF642C09C}" xr6:coauthVersionLast="47" xr6:coauthVersionMax="47" xr10:uidLastSave="{09C48850-1BC4-4475-9F86-ED806DA7FE94}"/>
  <bookViews>
    <workbookView xWindow="-120" yWindow="-120" windowWidth="29040" windowHeight="16440" activeTab="2" xr2:uid="{00000000-000D-0000-FFFF-FFFF00000000}"/>
  </bookViews>
  <sheets>
    <sheet name="Titulní list rozpočtu" sheetId="1" r:id="rId1"/>
    <sheet name="Rekapitulace" sheetId="2" r:id="rId2"/>
    <sheet name="Položky všech ceníků" sheetId="3" r:id="rId3"/>
  </sheets>
  <definedNames>
    <definedName name="_xlnm.Print_Titles" localSheetId="2">'Položky všech ceníků'!$1:$7</definedName>
    <definedName name="_xlnm.Print_Titles" localSheetId="0">'Titulní list rozpočtu'!$1:$7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3" l="1"/>
  <c r="G160" i="3"/>
  <c r="G159" i="3"/>
  <c r="G157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7" i="3"/>
  <c r="G135" i="3"/>
  <c r="G134" i="3"/>
  <c r="G133" i="3"/>
  <c r="G132" i="3"/>
  <c r="G130" i="3"/>
  <c r="G128" i="3"/>
  <c r="G127" i="3"/>
  <c r="G126" i="3"/>
  <c r="G116" i="3"/>
  <c r="G115" i="3"/>
  <c r="G114" i="3"/>
  <c r="G113" i="3"/>
  <c r="G112" i="3"/>
  <c r="G111" i="3"/>
  <c r="G110" i="3"/>
  <c r="G109" i="3"/>
  <c r="G108" i="3"/>
  <c r="G107" i="3"/>
  <c r="G98" i="3"/>
  <c r="G97" i="3"/>
  <c r="G95" i="3"/>
  <c r="G93" i="3"/>
  <c r="G91" i="3"/>
  <c r="G90" i="3"/>
  <c r="G89" i="3"/>
  <c r="G88" i="3"/>
  <c r="G87" i="3"/>
  <c r="G85" i="3"/>
  <c r="G83" i="3"/>
  <c r="G81" i="3"/>
  <c r="G79" i="3"/>
  <c r="G77" i="3"/>
  <c r="G73" i="3"/>
  <c r="G72" i="3"/>
  <c r="G62" i="3"/>
  <c r="G61" i="3"/>
  <c r="G59" i="3"/>
  <c r="G58" i="3"/>
  <c r="G56" i="3"/>
  <c r="G54" i="3"/>
  <c r="G52" i="3"/>
  <c r="G51" i="3"/>
  <c r="G49" i="3"/>
  <c r="G47" i="3"/>
  <c r="G45" i="3"/>
  <c r="G44" i="3"/>
  <c r="G43" i="3"/>
  <c r="G41" i="3"/>
  <c r="G39" i="3"/>
  <c r="G37" i="3"/>
  <c r="G35" i="3"/>
  <c r="G26" i="3"/>
  <c r="G25" i="3"/>
  <c r="G24" i="3"/>
  <c r="G22" i="3"/>
  <c r="G21" i="3"/>
  <c r="G20" i="3"/>
  <c r="G16" i="3"/>
  <c r="G15" i="3"/>
  <c r="G14" i="3"/>
  <c r="G13" i="3"/>
  <c r="G12" i="3"/>
  <c r="D164" i="3" l="1"/>
  <c r="G164" i="3" s="1"/>
  <c r="G162" i="3"/>
  <c r="G74" i="3"/>
  <c r="D14" i="2" s="1"/>
  <c r="G99" i="3"/>
  <c r="D15" i="2" s="1"/>
  <c r="G117" i="3"/>
  <c r="D20" i="2" s="1"/>
  <c r="D21" i="2" s="1"/>
  <c r="G63" i="3"/>
  <c r="D13" i="2" s="1"/>
  <c r="G27" i="3"/>
  <c r="D12" i="2" s="1"/>
  <c r="G17" i="3"/>
  <c r="D11" i="2" s="1"/>
  <c r="G166" i="3" l="1"/>
  <c r="D16" i="2" s="1"/>
  <c r="D17" i="2" s="1"/>
  <c r="D23" i="2" s="1"/>
</calcChain>
</file>

<file path=xl/sharedStrings.xml><?xml version="1.0" encoding="utf-8"?>
<sst xmlns="http://schemas.openxmlformats.org/spreadsheetml/2006/main" count="536" uniqueCount="292">
  <si>
    <r>
      <rPr>
        <b/>
        <sz val="16"/>
        <color rgb="FFFF0000"/>
        <rFont val="Arial"/>
        <family val="2"/>
        <charset val="238"/>
      </rPr>
      <t>Sollertia spol. s r.o.</t>
    </r>
  </si>
  <si>
    <t>Lipová 93, 541 01 Trutnov, tel./fax 499 814 092, mobil 604 973 681</t>
  </si>
  <si>
    <t>e-mail: podlipny@sollertia.cz, web: www.sollertia.cz</t>
  </si>
  <si>
    <t xml:space="preserve">zpracováno programem OCEP </t>
  </si>
  <si>
    <t>Zakázka číslo:</t>
  </si>
  <si>
    <t>SO-2024/01</t>
  </si>
  <si>
    <t>Název:</t>
  </si>
  <si>
    <t/>
  </si>
  <si>
    <t>Veřejné osvětlení</t>
  </si>
  <si>
    <t>Investor:</t>
  </si>
  <si>
    <t xml:space="preserve">Město Trutnov, </t>
  </si>
  <si>
    <t>Slovanské nám. 165,  Trutnov</t>
  </si>
  <si>
    <t>vypracoval:</t>
  </si>
  <si>
    <t>Lukáš Jirásek</t>
  </si>
  <si>
    <t>e-mail:</t>
  </si>
  <si>
    <t>telefon:</t>
  </si>
  <si>
    <t>dne:</t>
  </si>
  <si>
    <t>31.10.2024</t>
  </si>
  <si>
    <t>Rekapitulace</t>
  </si>
  <si>
    <t>Kap.</t>
  </si>
  <si>
    <t>Popis položky</t>
  </si>
  <si>
    <t>Základ DPH</t>
  </si>
  <si>
    <t>A.</t>
  </si>
  <si>
    <t>UPRAVENÉ ROZPOČTOVÉ NÁKLADY</t>
  </si>
  <si>
    <t>1.</t>
  </si>
  <si>
    <t>2.</t>
  </si>
  <si>
    <t>3.</t>
  </si>
  <si>
    <t>4.</t>
  </si>
  <si>
    <t>5.</t>
  </si>
  <si>
    <t>6.</t>
  </si>
  <si>
    <t>7.</t>
  </si>
  <si>
    <t>CELKEM URN</t>
  </si>
  <si>
    <t>Σ</t>
  </si>
  <si>
    <t>REKAPITULACE CELKEM</t>
  </si>
  <si>
    <t>21-M - Elektromontážní práce – silnoproud</t>
  </si>
  <si>
    <t>Poř.č.</t>
  </si>
  <si>
    <t>Číslo pol.</t>
  </si>
  <si>
    <t>Cena/jedn. [Kč]</t>
  </si>
  <si>
    <t>Množství</t>
  </si>
  <si>
    <t>Jedn.</t>
  </si>
  <si>
    <t>Celkem [Kč]</t>
  </si>
  <si>
    <t>210204002</t>
  </si>
  <si>
    <t>Demontáž stožárů osvětlení parkových ocelových (do šrotu)</t>
  </si>
  <si>
    <t>3,00</t>
  </si>
  <si>
    <t>ks</t>
  </si>
  <si>
    <t>210204011</t>
  </si>
  <si>
    <t>Demontáž stožárů osvětlení ocelových samostatně stojících délky do 12 m (do šrotu)</t>
  </si>
  <si>
    <t>9,00</t>
  </si>
  <si>
    <t>210204103</t>
  </si>
  <si>
    <t>Demontáž výložníků osvětlení jednoramenných sloupových hmotnosti do 35 kg (do šrotu)</t>
  </si>
  <si>
    <t>210204121</t>
  </si>
  <si>
    <t>Demontáž patic stožárů osvětlení parkových litinových (do šrotu)</t>
  </si>
  <si>
    <t>12,00</t>
  </si>
  <si>
    <t>210204201</t>
  </si>
  <si>
    <t>Demontáž elektrovýzbroje stožárů osvětlení 1 okruh (do šrotu)</t>
  </si>
  <si>
    <t>Montáž stožárů osvětlení parkových ocelových</t>
  </si>
  <si>
    <t>11,00</t>
  </si>
  <si>
    <t>Demontáž stožárů osvětlení ocelových samostatně stojících délky do 12 m</t>
  </si>
  <si>
    <t>Montáž výložníků osvětlení jednoramenných sloupových hmotnosti do 35 kg</t>
  </si>
  <si>
    <t>5+2+1+1</t>
  </si>
  <si>
    <t>210204105</t>
  </si>
  <si>
    <t>Montáž výložníků osvětlení dvouramenných sloupových hmotnosti do 70 kg</t>
  </si>
  <si>
    <t>Montáž elektrovýzbroje stožárů osvětlení 1 okruh</t>
  </si>
  <si>
    <t>20,00</t>
  </si>
  <si>
    <t>210204202</t>
  </si>
  <si>
    <t>Montáž elektrovýzbroje stožárů osvětlení 2 okruhy</t>
  </si>
  <si>
    <t>46-M - Zemní a pomocné stavební práce při elektromontážích</t>
  </si>
  <si>
    <t>460010024</t>
  </si>
  <si>
    <t>Vytyčení trasy vedení kabelového podzemního v zastavěném prostoru</t>
  </si>
  <si>
    <t>0,64</t>
  </si>
  <si>
    <t>km</t>
  </si>
  <si>
    <t>2+14+17+31+2+25+8+24+29+27+31+39+29+29+25+25+16+22+21+30+10+38+40+20+32+2+27+20</t>
  </si>
  <si>
    <t>460161132</t>
  </si>
  <si>
    <t>Hloubení kabelových rýh ručně š 35 cm hl 40 cm v hornině tř I skupiny 3</t>
  </si>
  <si>
    <t>30,00</t>
  </si>
  <si>
    <t>m</t>
  </si>
  <si>
    <t>10+20</t>
  </si>
  <si>
    <t>460161162</t>
  </si>
  <si>
    <t>Hloubení kabelových rýh ručně š 35 cm hl 70 cm v hornině tř I skupiny 3</t>
  </si>
  <si>
    <t>455,00</t>
  </si>
  <si>
    <t>2+17+31+2+25+24+21+28+14+29+25+25+8+22+21+20+10+30+40+32+2+27</t>
  </si>
  <si>
    <t>460161292</t>
  </si>
  <si>
    <t>Hloubení kabelových rýh ručně š 50 cm hl 100 cm v hornině tř I skupiny 3</t>
  </si>
  <si>
    <t>150,00</t>
  </si>
  <si>
    <t>14+8+29+27+10+11+15+8+8+20</t>
  </si>
  <si>
    <t>460241111</t>
  </si>
  <si>
    <t>Příplatek za ztížení vykopávky při elektromontážích v blízkosti podzemního vedení</t>
  </si>
  <si>
    <t>10,00</t>
  </si>
  <si>
    <t>m3</t>
  </si>
  <si>
    <t>460242211</t>
  </si>
  <si>
    <t>Provizorní zajištění kabelů ve výkopech při jejich křížení</t>
  </si>
  <si>
    <t>37,00</t>
  </si>
  <si>
    <t>460431142</t>
  </si>
  <si>
    <t>Zásyp kabelových rýh ručně se zhutněním š 35 cm hl 40 cm z horniny tř I skupiny 3</t>
  </si>
  <si>
    <t>460431172</t>
  </si>
  <si>
    <t>Zásyp kabelových rýh ručně se zhutněním š 35 cm hl 70 cm z horniny tř I skupiny 3</t>
  </si>
  <si>
    <t>460431312</t>
  </si>
  <si>
    <t>Zásyp kabelových rýh ručně se zhutněním š 50 cm hl 100 cm z horniny tř I skupiny 3</t>
  </si>
  <si>
    <t>460611113</t>
  </si>
  <si>
    <t>Vrty nepažené pro stožáry průměru do 55 cm, hloubky do 2 m v hornině tř vrtatelnosti III</t>
  </si>
  <si>
    <t>23,00</t>
  </si>
  <si>
    <t>460641113</t>
  </si>
  <si>
    <t>Základové konstrukce při elektromontážích z monolitického betonu tř. C 16/20</t>
  </si>
  <si>
    <t>11,50</t>
  </si>
  <si>
    <t>23*0,5</t>
  </si>
  <si>
    <t>460671112</t>
  </si>
  <si>
    <t>Výstražná fólie pro krytí kabelů šířky 25 cm</t>
  </si>
  <si>
    <t>635,00</t>
  </si>
  <si>
    <t>460791213</t>
  </si>
  <si>
    <t>Montáž trubek ochranných plastových uložených volně do rýhy ohebných přes 50 do 90 mm</t>
  </si>
  <si>
    <t>860,00</t>
  </si>
  <si>
    <t>5+19+22+36+5+30+19+29+44+36+36+44+45+42+40+30+46+27+26+35+26+43+45+25+40+5+32+28</t>
  </si>
  <si>
    <t>469972111</t>
  </si>
  <si>
    <t>Odvoz suti a vybouraných hmot při elektromontážích do 1 km</t>
  </si>
  <si>
    <t>t</t>
  </si>
  <si>
    <t>469972121</t>
  </si>
  <si>
    <t>Příplatek k odvozu suti a vybouraných hmot při elektromontážích za každý další 1 km</t>
  </si>
  <si>
    <t>276,00</t>
  </si>
  <si>
    <t>12*23</t>
  </si>
  <si>
    <t>469973116</t>
  </si>
  <si>
    <t>Poplatek za uložení na skládce (skládkovné) stavebního odpadu směsného kód odpadu 17 09 04</t>
  </si>
  <si>
    <t>469981111</t>
  </si>
  <si>
    <t>Přesun hmot pro pomocné stavební práce při elektromotážích</t>
  </si>
  <si>
    <t>800-741 - Elektroinstalace - silnoproud</t>
  </si>
  <si>
    <t>741373002</t>
  </si>
  <si>
    <t>Demontáž svítidlo výbojkové průmyslové stropní na výložník (do šrotu)</t>
  </si>
  <si>
    <t>741373003</t>
  </si>
  <si>
    <t>Demontáž svítidlo výbojkové průmyslové stropní na sloupek parkový (do šrotu)</t>
  </si>
  <si>
    <t>741122122</t>
  </si>
  <si>
    <t>Montáž kabel Cu plný kulatý žíla 3x1,5 až 6 mm2 zatažený v trubkách (např. CYKY)</t>
  </si>
  <si>
    <t>218,00</t>
  </si>
  <si>
    <t>(6*5)+(6*1)+(6*1)+(10*5)+(10*2)+(20*2)+(20*1)+(7*4)+(9*1)+(9*1)</t>
  </si>
  <si>
    <t>741123225</t>
  </si>
  <si>
    <t>Montáž kabel Al plný nebo laněný kulatý žíla 4x25 mm2 uložený volně (např. AYKY)</t>
  </si>
  <si>
    <t>845,00</t>
  </si>
  <si>
    <t>19+22+36+30+19+29+44+36+36+44+45+42+40+30+46+27+26+35+26+43+45+25+40+32+28</t>
  </si>
  <si>
    <t>741130001</t>
  </si>
  <si>
    <t>Ukončení vodič izolovaný do 2,5mm2 v rozváděči nebo na přístroji</t>
  </si>
  <si>
    <t>156,00</t>
  </si>
  <si>
    <t>(2*3)*26</t>
  </si>
  <si>
    <t>741130006</t>
  </si>
  <si>
    <t>Ukončení vodič izolovaný do 16 mm2 v rozváděči nebo na přístroji</t>
  </si>
  <si>
    <t>Připojení uzemnění na sloup VO.</t>
  </si>
  <si>
    <t>741130007</t>
  </si>
  <si>
    <t>Ukončení vodič izolovaný do 25 mm2 v rozváděči nebo na přístroji</t>
  </si>
  <si>
    <t>216,00</t>
  </si>
  <si>
    <t>54*4</t>
  </si>
  <si>
    <t>741320041</t>
  </si>
  <si>
    <t>Montáž pojistka - patrona do 60 A se styčným kroužkem</t>
  </si>
  <si>
    <t>26,00</t>
  </si>
  <si>
    <t>741322041</t>
  </si>
  <si>
    <t>Montáž svodiče přepětí nn typ 2 jednopólových jednodílných se zapojením vodičů</t>
  </si>
  <si>
    <t>Montáž svítidlo výbojkové průmyslové stropní na výložník</t>
  </si>
  <si>
    <t>Montáž svítidlo výbojkové průmyslové stropní na sloupek parkový</t>
  </si>
  <si>
    <t>15,00</t>
  </si>
  <si>
    <t>741410021</t>
  </si>
  <si>
    <t>Montáž vodič uzemňovací pásek průřezu do 120 mm2 v městské zástavbě v zemi</t>
  </si>
  <si>
    <t>741410041</t>
  </si>
  <si>
    <t>Montáž vodič uzemňovací drát nebo lano D do 10 mm v městské zástavbě</t>
  </si>
  <si>
    <t>46,00</t>
  </si>
  <si>
    <t>2*23</t>
  </si>
  <si>
    <t>741420022</t>
  </si>
  <si>
    <t>Montáž svorka hromosvodná se 3 šrouby</t>
  </si>
  <si>
    <t>41,00</t>
  </si>
  <si>
    <t>18+23</t>
  </si>
  <si>
    <t>741810003</t>
  </si>
  <si>
    <t>Celková prohlídka elektrického rozvodu a zařízení přes 0,5 do 1 milionu Kč</t>
  </si>
  <si>
    <t>1,00</t>
  </si>
  <si>
    <t>741810011</t>
  </si>
  <si>
    <t>Příplatek k celkové prohlídce za každých dalších 500 000,- Kč</t>
  </si>
  <si>
    <t>2,00</t>
  </si>
  <si>
    <t>Ostatní a vedlejší náklady</t>
  </si>
  <si>
    <t>00001</t>
  </si>
  <si>
    <t>Vyhledání stávajícího kabelového vedení veřejného osvětlení</t>
  </si>
  <si>
    <t>00002</t>
  </si>
  <si>
    <t>Napojení ve stávajícím svítidle veřejného osvětlení</t>
  </si>
  <si>
    <t>00003</t>
  </si>
  <si>
    <t>Napojení na stávající uzemnění</t>
  </si>
  <si>
    <t>6,00</t>
  </si>
  <si>
    <t>00004</t>
  </si>
  <si>
    <t>Příplatek za zatahování kabelu do chráničky</t>
  </si>
  <si>
    <t>00005</t>
  </si>
  <si>
    <t>Uzemnění - ochrana proti korozi</t>
  </si>
  <si>
    <t>00006</t>
  </si>
  <si>
    <t>Poplatek za recyklaci svítidla</t>
  </si>
  <si>
    <t>00007</t>
  </si>
  <si>
    <t>Dokumentace skutečného provedení stavby</t>
  </si>
  <si>
    <t>00008</t>
  </si>
  <si>
    <t>Náklady na dopravu</t>
  </si>
  <si>
    <t>00009</t>
  </si>
  <si>
    <t>Koordinace prací s investorem a dodavatelem stavby</t>
  </si>
  <si>
    <t>00010</t>
  </si>
  <si>
    <t>Komplexní zkoušky, vč. vypracování harmonogramu</t>
  </si>
  <si>
    <t>Materiály</t>
  </si>
  <si>
    <t>00925</t>
  </si>
  <si>
    <t>Pojistková vložka 6A</t>
  </si>
  <si>
    <t>01002</t>
  </si>
  <si>
    <t>Přepěťová ochrana, typ 2+3, 230 V, Imax=10 kA (8/20)</t>
  </si>
  <si>
    <t>01403</t>
  </si>
  <si>
    <t>FeZn 30x4mm</t>
  </si>
  <si>
    <t>01404</t>
  </si>
  <si>
    <t>FeZn R=10mm s PVC izolací</t>
  </si>
  <si>
    <t>01430</t>
  </si>
  <si>
    <t>Svorka SR02</t>
  </si>
  <si>
    <t>01431</t>
  </si>
  <si>
    <t>Svorka SR03</t>
  </si>
  <si>
    <t>01594</t>
  </si>
  <si>
    <t>Kabelové oko na FeZn drát 10mm2, vč. pérové a vějířové podložky</t>
  </si>
  <si>
    <t>02985</t>
  </si>
  <si>
    <t>CYKY-J 3x1.5mm2</t>
  </si>
  <si>
    <t>02998</t>
  </si>
  <si>
    <t>1-AYKY 4x25mm2</t>
  </si>
  <si>
    <t>48001</t>
  </si>
  <si>
    <t>Svítidlo veřejného osvětlení - zdroj LED 17 W, sv. tok 2000 lm, optika DN09, 2200° K, příprava na chytré řízení svítidla</t>
  </si>
  <si>
    <t>48002</t>
  </si>
  <si>
    <t>Svítidlo veřejného osvětlení - zdroj LED 24 W, sv. tok 3000 lm, optika DX10, 2200° K, příprava na chytré řízení svítidla</t>
  </si>
  <si>
    <t>48003</t>
  </si>
  <si>
    <t>Svítidlo veřejného osvětlení - zdroj LED 46 W, sv. tok 5250 lm, optika DM50, 2200° K, příprava na chytré řízení svítidla</t>
  </si>
  <si>
    <t>48004</t>
  </si>
  <si>
    <t>Svítidlo veřejného osvětlení - zdroj LED 48,5 W, sv. tok 5500 lm, optika DX10, 2200° K, příprava na chytré řízení svítidla</t>
  </si>
  <si>
    <t>48005</t>
  </si>
  <si>
    <t>Svítidlo pro nasvětlení přechodu pro chodce - zdroj LED 29 W, sv. tok 4750 lm, optika DPR1, 4000° K, příprava na chytré řízení svítidla</t>
  </si>
  <si>
    <t>48011</t>
  </si>
  <si>
    <t>Sadový ocelový stožár 5,8 m s ocelovou manžetou, 133mm-89mm-60mm, žárový pozink - typ dle správce VO</t>
  </si>
  <si>
    <t>48012</t>
  </si>
  <si>
    <t>Sadový ocelový stožár 6,8 m s ocelovou manžetou, 133mm-89mm-60mm, žárový pozink - typ dle správce VO</t>
  </si>
  <si>
    <t>48013</t>
  </si>
  <si>
    <t>Silniční ocelový stožár 7,2 m s ocelovou manžetou, 133mm-89mm-76mm, žárový pozink - typ dle správce VO</t>
  </si>
  <si>
    <t>48014</t>
  </si>
  <si>
    <t>Silniční ocelový stožár 7,2 m s ocelovou manžetou, 133mm-108mm-89mm, žárový pozink - typ dle správce VO</t>
  </si>
  <si>
    <t>48015</t>
  </si>
  <si>
    <t>Silniční ocelový stožár 7,7m s ocelovou manžetou, 159-108mm-89mm, žárový pozink - typ dle správce VO</t>
  </si>
  <si>
    <t>48021</t>
  </si>
  <si>
    <t>Ocelový silniční obloukový výložník, délka vyložení 1,0m, žárový pozink - typ dle správce VO</t>
  </si>
  <si>
    <t>48022</t>
  </si>
  <si>
    <t>Ocelový rovný výložník pro nasvětlení přechodu pro chodce, délka vyložení 1,5m, žárový pozink - typ dle správce VO</t>
  </si>
  <si>
    <t>48023</t>
  </si>
  <si>
    <t>Ocelový rovný výložník pro nasvětlení přechodu pro chodce, délka vyložení 2,0m, žárový pozink - typ dle správce VO</t>
  </si>
  <si>
    <t>48024</t>
  </si>
  <si>
    <t>Ocelový silniční obloukový dvouramenný výložník, délka vyložení 1,0m, úhel 180°, žárový pozink - typ dle správce VO</t>
  </si>
  <si>
    <t>48121</t>
  </si>
  <si>
    <t>Stožárová svorkovnice pro veřejné osvětlení, 1 pojistka</t>
  </si>
  <si>
    <t>48122</t>
  </si>
  <si>
    <t>Stožárová svorkovnice pro veřejné osvětlení, 2 pojistky</t>
  </si>
  <si>
    <t>90001</t>
  </si>
  <si>
    <t>Fólie z polyetylenu šíře 220mm</t>
  </si>
  <si>
    <t>90021</t>
  </si>
  <si>
    <t>Chránička ohebná korugovaná HDPE63</t>
  </si>
  <si>
    <t>90061</t>
  </si>
  <si>
    <t>Stožárové pouzdro 250*800mm</t>
  </si>
  <si>
    <t>90062</t>
  </si>
  <si>
    <t>Stožárové pouzdro 250*1200mm</t>
  </si>
  <si>
    <t>90063</t>
  </si>
  <si>
    <t>Stožárové pouzdro 315*1500mm</t>
  </si>
  <si>
    <t>Sollertia spol. s r.o.</t>
  </si>
  <si>
    <t>Elektromontážní práce – silnoproud celkem:</t>
  </si>
  <si>
    <t>Elektromontážní práce – silnoproud demontáže celkem:</t>
  </si>
  <si>
    <t>Zemní a pomocné stavební práce při elektromontážích celkem:</t>
  </si>
  <si>
    <t>Elektroinstalace - silnoproud demontáže celkem:</t>
  </si>
  <si>
    <t>Elektroinstalace - silnoproud celkem:</t>
  </si>
  <si>
    <t>Ostatní a vedlejší náklady celkem:</t>
  </si>
  <si>
    <t>Materiály celkem:</t>
  </si>
  <si>
    <t>Prořez:</t>
  </si>
  <si>
    <t>%</t>
  </si>
  <si>
    <t>Materiály vč. prořezu celkem:</t>
  </si>
  <si>
    <r>
      <rPr>
        <b/>
        <sz val="16"/>
        <color rgb="FFFF0000"/>
        <rFont val="Arial"/>
        <family val="2"/>
        <charset val="238"/>
      </rPr>
      <t>Sollertia spol. s r.o.</t>
    </r>
  </si>
  <si>
    <t>Lipová 93, 541 01 Trutnov, tel./fax 499 814092, mobil 604 973681</t>
  </si>
  <si>
    <t xml:space="preserve">Zpracováno programem firmy SELPO Broumy, tel. 603 525768 </t>
  </si>
  <si>
    <t>21-M - Elektromontážní práce – silnoproud - montáže</t>
  </si>
  <si>
    <t>800-741 - Elektroinstalace - silnoproud - montáže</t>
  </si>
  <si>
    <t>Materiály (včetně prořezu)</t>
  </si>
  <si>
    <t>B.</t>
  </si>
  <si>
    <t>OSTATNÍ A VEDLEJŠÍ NÁKLADY</t>
  </si>
  <si>
    <t>CELKEM OSTATNÍ A VEDLEJŠÍ NÁKLADY</t>
  </si>
  <si>
    <t>21-M - Elektromontážní práce – silnoproud - demontáže</t>
  </si>
  <si>
    <t>800-741 - Elektroinstalace - silnoproud - demontáže</t>
  </si>
  <si>
    <t>Rekonstrukce komunikace a parkovacích</t>
  </si>
  <si>
    <t>ploch v ulici Mládežnická a Tichá, Trutnov</t>
  </si>
  <si>
    <t>jirasek@sollertia.cz</t>
  </si>
  <si>
    <t>Výkresová dokumentace :</t>
  </si>
  <si>
    <t>D.1.4.2</t>
  </si>
  <si>
    <t>D.1.4.3</t>
  </si>
  <si>
    <t>D.1.4.4</t>
  </si>
  <si>
    <t>Schéma veřejného osvětlení</t>
  </si>
  <si>
    <t>C.2</t>
  </si>
  <si>
    <t>Katastrální situace</t>
  </si>
  <si>
    <t>C.3</t>
  </si>
  <si>
    <t>Koordinační situace</t>
  </si>
  <si>
    <t>Vzorový příčný řez se sestavou svítidla VO</t>
  </si>
  <si>
    <t>Výkres sestav svítidel VO</t>
  </si>
  <si>
    <t>SOUPIS PRACÍ</t>
  </si>
  <si>
    <t>Soupis prací dle projektové dokumentace DUR+DSP+DPS z 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</si>
</sst>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[$-10405]#,##0.00;\-#,##0.00"/>
    <numFmt numFmtId="165" formatCode="#,##0.00\ &quot;Kč&quot;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rgb="FFFF0000"/>
      <name val="Arial"/>
      <family val="2"/>
      <charset val="238"/>
    </font>
    <font>
      <i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.2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6"/>
      <color rgb="FFFF0000"/>
      <name val="Arial"/>
      <family val="2"/>
      <charset val="238"/>
    </font>
    <font>
      <i/>
      <sz val="12"/>
      <color rgb="FF000000"/>
      <name val="Arial"/>
      <family val="2"/>
      <charset val="238"/>
    </font>
    <font>
      <sz val="11"/>
      <name val="Calibri"/>
      <family val="2"/>
      <charset val="238"/>
    </font>
    <font>
      <i/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8.25"/>
      <color rgb="FF000000"/>
      <name val="Arial"/>
      <family val="2"/>
      <charset val="238"/>
    </font>
    <font>
      <sz val="8"/>
      <name val="Calibri"/>
      <family val="2"/>
      <charset val="238"/>
    </font>
    <font>
      <b/>
      <sz val="8.25"/>
      <name val="Arial"/>
      <family val="2"/>
      <charset val="238"/>
    </font>
    <font>
      <b/>
      <sz val="8.25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95">
    <xf numFmtId="0" fontId="2" fillId="0" borderId="0" xfId="0" applyFont="1"/>
    <xf numFmtId="0" fontId="3" fillId="0" borderId="0" xfId="1" applyFont="1" applyAlignment="1">
      <alignment horizontal="center" vertical="top" wrapText="1" readingOrder="1"/>
    </xf>
    <xf numFmtId="0" fontId="2" fillId="0" borderId="1" xfId="1" applyFont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3" borderId="0" xfId="1" applyFont="1" applyFill="1" applyAlignment="1">
      <alignment vertical="top" wrapText="1"/>
    </xf>
    <xf numFmtId="0" fontId="8" fillId="0" borderId="10" xfId="1" applyFont="1" applyBorder="1" applyAlignment="1">
      <alignment horizontal="right" vertical="top" wrapText="1" readingOrder="1"/>
    </xf>
    <xf numFmtId="0" fontId="8" fillId="0" borderId="10" xfId="1" applyFont="1" applyBorder="1" applyAlignment="1">
      <alignment vertical="top" wrapText="1" readingOrder="1"/>
    </xf>
    <xf numFmtId="0" fontId="8" fillId="0" borderId="10" xfId="1" applyFont="1" applyBorder="1" applyAlignment="1">
      <alignment vertical="center" wrapText="1" readingOrder="1"/>
    </xf>
    <xf numFmtId="0" fontId="2" fillId="0" borderId="0" xfId="0" applyFont="1" applyAlignment="1">
      <alignment horizontal="center"/>
    </xf>
    <xf numFmtId="0" fontId="15" fillId="0" borderId="0" xfId="1" applyFont="1" applyAlignment="1">
      <alignment horizontal="center" vertical="top" wrapText="1" readingOrder="1"/>
    </xf>
    <xf numFmtId="0" fontId="9" fillId="0" borderId="0" xfId="1" applyFont="1" applyAlignment="1">
      <alignment horizontal="right" vertical="center" wrapText="1" readingOrder="1"/>
    </xf>
    <xf numFmtId="0" fontId="9" fillId="0" borderId="0" xfId="1" applyFont="1" applyAlignment="1">
      <alignment vertical="center" wrapText="1" readingOrder="1"/>
    </xf>
    <xf numFmtId="0" fontId="9" fillId="0" borderId="11" xfId="1" applyFont="1" applyBorder="1" applyAlignment="1">
      <alignment vertical="center" wrapText="1" readingOrder="1"/>
    </xf>
    <xf numFmtId="164" fontId="9" fillId="0" borderId="0" xfId="1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center"/>
    </xf>
    <xf numFmtId="0" fontId="9" fillId="0" borderId="12" xfId="1" applyFont="1" applyBorder="1" applyAlignment="1">
      <alignment vertical="center" wrapText="1" readingOrder="1"/>
    </xf>
    <xf numFmtId="0" fontId="11" fillId="0" borderId="0" xfId="1" applyFont="1" applyAlignment="1">
      <alignment vertical="center" wrapText="1" readingOrder="1"/>
    </xf>
    <xf numFmtId="0" fontId="12" fillId="0" borderId="0" xfId="1" applyFont="1" applyAlignment="1">
      <alignment vertical="center" wrapText="1" readingOrder="1"/>
    </xf>
    <xf numFmtId="0" fontId="8" fillId="0" borderId="0" xfId="1" applyFont="1" applyAlignment="1">
      <alignment horizontal="right" vertical="center" wrapText="1" readingOrder="1"/>
    </xf>
    <xf numFmtId="0" fontId="2" fillId="0" borderId="0" xfId="1" applyFont="1" applyAlignment="1">
      <alignment vertical="center" wrapText="1"/>
    </xf>
    <xf numFmtId="0" fontId="2" fillId="0" borderId="10" xfId="1" applyFont="1" applyBorder="1" applyAlignment="1">
      <alignment vertical="center" wrapText="1"/>
    </xf>
    <xf numFmtId="164" fontId="20" fillId="0" borderId="1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 readingOrder="1"/>
    </xf>
    <xf numFmtId="0" fontId="16" fillId="0" borderId="0" xfId="0" applyFont="1"/>
    <xf numFmtId="0" fontId="16" fillId="0" borderId="0" xfId="0" applyFont="1" applyAlignment="1">
      <alignment vertical="center"/>
    </xf>
    <xf numFmtId="0" fontId="22" fillId="0" borderId="0" xfId="1" applyFont="1" applyAlignment="1">
      <alignment horizontal="right" vertical="center" wrapText="1" readingOrder="1"/>
    </xf>
    <xf numFmtId="164" fontId="22" fillId="0" borderId="0" xfId="1" applyNumberFormat="1" applyFont="1" applyAlignment="1">
      <alignment horizontal="right" vertical="center" wrapText="1" readingOrder="1"/>
    </xf>
    <xf numFmtId="164" fontId="22" fillId="0" borderId="0" xfId="1" applyNumberFormat="1" applyFont="1" applyAlignment="1">
      <alignment vertical="center" wrapText="1" readingOrder="1"/>
    </xf>
    <xf numFmtId="0" fontId="16" fillId="0" borderId="13" xfId="0" applyFont="1" applyBorder="1"/>
    <xf numFmtId="0" fontId="23" fillId="0" borderId="0" xfId="0" applyFont="1" applyAlignment="1">
      <alignment horizontal="right"/>
    </xf>
    <xf numFmtId="0" fontId="24" fillId="0" borderId="9" xfId="1" applyFont="1" applyBorder="1" applyAlignment="1">
      <alignment horizontal="right" vertical="center" wrapText="1" readingOrder="1"/>
    </xf>
    <xf numFmtId="0" fontId="24" fillId="0" borderId="9" xfId="1" applyFont="1" applyBorder="1" applyAlignment="1">
      <alignment vertical="center" wrapText="1" readingOrder="1"/>
    </xf>
    <xf numFmtId="0" fontId="24" fillId="0" borderId="14" xfId="1" applyFont="1" applyBorder="1" applyAlignment="1">
      <alignment horizontal="right" vertical="center" wrapText="1" readingOrder="1"/>
    </xf>
    <xf numFmtId="0" fontId="25" fillId="0" borderId="1" xfId="1" applyFont="1" applyBorder="1" applyAlignment="1">
      <alignment horizontal="left" vertical="center" wrapText="1" readingOrder="1"/>
    </xf>
    <xf numFmtId="0" fontId="25" fillId="0" borderId="0" xfId="1" applyFont="1" applyAlignment="1">
      <alignment vertical="center" wrapText="1" readingOrder="1"/>
    </xf>
    <xf numFmtId="0" fontId="25" fillId="0" borderId="1" xfId="1" applyFont="1" applyBorder="1" applyAlignment="1">
      <alignment horizontal="right" vertical="center" wrapText="1" readingOrder="1"/>
    </xf>
    <xf numFmtId="165" fontId="25" fillId="0" borderId="0" xfId="1" applyNumberFormat="1" applyFont="1" applyAlignment="1">
      <alignment horizontal="right" vertical="center" wrapText="1" readingOrder="1"/>
    </xf>
    <xf numFmtId="7" fontId="22" fillId="0" borderId="0" xfId="1" applyNumberFormat="1" applyFont="1" applyAlignment="1">
      <alignment horizontal="right" vertical="center" wrapText="1" readingOrder="1"/>
    </xf>
    <xf numFmtId="165" fontId="22" fillId="0" borderId="0" xfId="1" applyNumberFormat="1" applyFont="1" applyAlignment="1">
      <alignment horizontal="right" vertical="center" wrapText="1" readingOrder="1"/>
    </xf>
    <xf numFmtId="0" fontId="22" fillId="0" borderId="15" xfId="1" applyFont="1" applyBorder="1" applyAlignment="1">
      <alignment horizontal="right" vertical="center" wrapText="1" readingOrder="1"/>
    </xf>
    <xf numFmtId="0" fontId="22" fillId="0" borderId="15" xfId="1" applyFont="1" applyBorder="1" applyAlignment="1">
      <alignment vertical="center" wrapText="1" readingOrder="1"/>
    </xf>
    <xf numFmtId="165" fontId="22" fillId="0" borderId="15" xfId="1" applyNumberFormat="1" applyFont="1" applyBorder="1" applyAlignment="1">
      <alignment horizontal="right" vertical="center" wrapText="1" readingOrder="1"/>
    </xf>
    <xf numFmtId="0" fontId="25" fillId="0" borderId="0" xfId="1" applyFont="1" applyAlignment="1">
      <alignment horizontal="left" vertical="center" wrapText="1" readingOrder="1"/>
    </xf>
    <xf numFmtId="0" fontId="25" fillId="0" borderId="0" xfId="1" applyFont="1" applyAlignment="1">
      <alignment horizontal="right" vertical="center" wrapText="1" readingOrder="1"/>
    </xf>
    <xf numFmtId="7" fontId="25" fillId="0" borderId="0" xfId="1" applyNumberFormat="1" applyFont="1" applyAlignment="1">
      <alignment horizontal="right" vertical="center" wrapText="1" readingOrder="1"/>
    </xf>
    <xf numFmtId="7" fontId="22" fillId="0" borderId="15" xfId="1" applyNumberFormat="1" applyFont="1" applyBorder="1" applyAlignment="1">
      <alignment horizontal="right" vertical="center" wrapText="1" readingOrder="1"/>
    </xf>
    <xf numFmtId="0" fontId="25" fillId="0" borderId="16" xfId="1" applyFont="1" applyBorder="1" applyAlignment="1">
      <alignment horizontal="left" vertical="center" wrapText="1" readingOrder="1"/>
    </xf>
    <xf numFmtId="0" fontId="25" fillId="0" borderId="16" xfId="1" applyFont="1" applyBorder="1" applyAlignment="1">
      <alignment vertical="center" wrapText="1" readingOrder="1"/>
    </xf>
    <xf numFmtId="0" fontId="25" fillId="0" borderId="16" xfId="1" applyFont="1" applyBorder="1" applyAlignment="1">
      <alignment horizontal="right" vertical="center" wrapText="1" readingOrder="1"/>
    </xf>
    <xf numFmtId="7" fontId="25" fillId="0" borderId="16" xfId="1" applyNumberFormat="1" applyFont="1" applyBorder="1" applyAlignment="1">
      <alignment horizontal="right" vertical="center" wrapText="1" readingOrder="1"/>
    </xf>
    <xf numFmtId="0" fontId="2" fillId="5" borderId="2" xfId="1" applyFont="1" applyFill="1" applyBorder="1" applyAlignment="1">
      <alignment vertical="top" wrapText="1"/>
    </xf>
    <xf numFmtId="0" fontId="2" fillId="5" borderId="1" xfId="1" applyFont="1" applyFill="1" applyBorder="1" applyAlignment="1">
      <alignment vertical="top" wrapText="1"/>
    </xf>
    <xf numFmtId="0" fontId="2" fillId="5" borderId="3" xfId="1" applyFont="1" applyFill="1" applyBorder="1" applyAlignment="1">
      <alignment vertical="top" wrapText="1"/>
    </xf>
    <xf numFmtId="0" fontId="2" fillId="5" borderId="4" xfId="1" applyFont="1" applyFill="1" applyBorder="1" applyAlignment="1">
      <alignment vertical="top" wrapText="1"/>
    </xf>
    <xf numFmtId="0" fontId="2" fillId="5" borderId="0" xfId="1" applyFont="1" applyFill="1" applyAlignment="1">
      <alignment vertical="top" wrapText="1"/>
    </xf>
    <xf numFmtId="0" fontId="6" fillId="5" borderId="0" xfId="1" applyFont="1" applyFill="1" applyAlignment="1">
      <alignment horizontal="right" vertical="top" wrapText="1" readingOrder="1"/>
    </xf>
    <xf numFmtId="0" fontId="2" fillId="5" borderId="5" xfId="1" applyFont="1" applyFill="1" applyBorder="1" applyAlignment="1">
      <alignment vertical="top" wrapText="1"/>
    </xf>
    <xf numFmtId="0" fontId="2" fillId="5" borderId="6" xfId="1" applyFont="1" applyFill="1" applyBorder="1" applyAlignment="1">
      <alignment vertical="top" wrapText="1"/>
    </xf>
    <xf numFmtId="0" fontId="2" fillId="5" borderId="7" xfId="1" applyFont="1" applyFill="1" applyBorder="1" applyAlignment="1">
      <alignment vertical="top" wrapText="1"/>
    </xf>
    <xf numFmtId="0" fontId="2" fillId="5" borderId="8" xfId="1" applyFont="1" applyFill="1" applyBorder="1" applyAlignment="1">
      <alignment vertical="top" wrapText="1"/>
    </xf>
    <xf numFmtId="0" fontId="18" fillId="0" borderId="0" xfId="2" applyFont="1" applyAlignment="1">
      <alignment vertical="center"/>
    </xf>
    <xf numFmtId="0" fontId="18" fillId="0" borderId="0" xfId="2" applyFont="1" applyAlignment="1">
      <alignment vertical="top"/>
    </xf>
    <xf numFmtId="0" fontId="8" fillId="0" borderId="0" xfId="1" applyFont="1" applyAlignment="1">
      <alignment vertical="center" wrapText="1" readingOrder="1"/>
    </xf>
    <xf numFmtId="0" fontId="20" fillId="0" borderId="11" xfId="1" applyFont="1" applyBorder="1" applyAlignment="1">
      <alignment horizontal="right" vertical="center" wrapText="1"/>
    </xf>
    <xf numFmtId="0" fontId="20" fillId="0" borderId="0" xfId="1" applyFont="1" applyAlignment="1">
      <alignment horizontal="right" vertical="center" wrapText="1"/>
    </xf>
    <xf numFmtId="164" fontId="20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top" wrapText="1" readingOrder="1"/>
    </xf>
    <xf numFmtId="0" fontId="2" fillId="0" borderId="0" xfId="0" applyFont="1"/>
    <xf numFmtId="0" fontId="5" fillId="0" borderId="0" xfId="1" applyFont="1" applyAlignment="1">
      <alignment horizontal="right" vertical="top" wrapText="1" readingOrder="1"/>
    </xf>
    <xf numFmtId="0" fontId="6" fillId="5" borderId="0" xfId="1" applyFont="1" applyFill="1" applyAlignment="1">
      <alignment horizontal="right" vertical="top" wrapText="1" readingOrder="1"/>
    </xf>
    <xf numFmtId="0" fontId="2" fillId="5" borderId="0" xfId="1" applyFont="1" applyFill="1" applyAlignment="1">
      <alignment vertical="top" wrapText="1"/>
    </xf>
    <xf numFmtId="0" fontId="7" fillId="5" borderId="0" xfId="1" applyFont="1" applyFill="1" applyAlignment="1">
      <alignment vertical="top" wrapText="1" readingOrder="1"/>
    </xf>
    <xf numFmtId="0" fontId="26" fillId="5" borderId="0" xfId="1" applyFont="1" applyFill="1" applyAlignment="1">
      <alignment vertical="top" wrapText="1" readingOrder="1"/>
    </xf>
    <xf numFmtId="0" fontId="8" fillId="0" borderId="0" xfId="1" applyFont="1" applyAlignment="1">
      <alignment horizontal="right" vertical="top" wrapText="1" readingOrder="1"/>
    </xf>
    <xf numFmtId="0" fontId="9" fillId="0" borderId="0" xfId="1" applyFont="1" applyAlignment="1">
      <alignment vertical="top" wrapText="1" readingOrder="1"/>
    </xf>
    <xf numFmtId="3" fontId="8" fillId="0" borderId="0" xfId="1" applyNumberFormat="1" applyFont="1" applyAlignment="1">
      <alignment horizontal="left" vertical="top" wrapText="1" readingOrder="1"/>
    </xf>
    <xf numFmtId="0" fontId="2" fillId="0" borderId="0" xfId="0" applyFont="1" applyAlignment="1">
      <alignment horizontal="left"/>
    </xf>
    <xf numFmtId="0" fontId="8" fillId="0" borderId="0" xfId="1" applyFont="1" applyAlignment="1">
      <alignment vertical="top" wrapText="1" readingOrder="1"/>
    </xf>
    <xf numFmtId="0" fontId="26" fillId="5" borderId="0" xfId="1" applyFont="1" applyFill="1" applyAlignment="1">
      <alignment horizontal="left" vertical="top" wrapText="1" readingOrder="1"/>
    </xf>
    <xf numFmtId="0" fontId="7" fillId="5" borderId="0" xfId="1" applyFont="1" applyFill="1" applyAlignment="1">
      <alignment horizontal="left" vertical="top" wrapText="1" readingOrder="1"/>
    </xf>
    <xf numFmtId="0" fontId="7" fillId="5" borderId="5" xfId="1" applyFont="1" applyFill="1" applyBorder="1" applyAlignment="1">
      <alignment horizontal="left" vertical="top" wrapText="1" readingOrder="1"/>
    </xf>
    <xf numFmtId="0" fontId="26" fillId="5" borderId="5" xfId="1" applyFont="1" applyFill="1" applyBorder="1" applyAlignment="1">
      <alignment horizontal="left" vertical="top" wrapText="1" readingOrder="1"/>
    </xf>
    <xf numFmtId="0" fontId="14" fillId="0" borderId="0" xfId="1" applyFont="1" applyAlignment="1">
      <alignment horizontal="center" vertical="top" wrapText="1" readingOrder="1"/>
    </xf>
    <xf numFmtId="0" fontId="15" fillId="0" borderId="0" xfId="1" applyFont="1" applyAlignment="1">
      <alignment horizontal="center" vertical="top" wrapText="1" readingOrder="1"/>
    </xf>
    <xf numFmtId="0" fontId="23" fillId="0" borderId="13" xfId="0" applyFont="1" applyBorder="1" applyAlignment="1">
      <alignment horizontal="right"/>
    </xf>
    <xf numFmtId="0" fontId="21" fillId="4" borderId="0" xfId="1" applyFont="1" applyFill="1" applyAlignment="1">
      <alignment horizontal="center" vertical="top" wrapText="1" readingOrder="1"/>
    </xf>
    <xf numFmtId="0" fontId="10" fillId="4" borderId="0" xfId="1" applyFont="1" applyFill="1" applyAlignment="1">
      <alignment horizontal="center" vertical="top" wrapText="1" readingOrder="1"/>
    </xf>
    <xf numFmtId="0" fontId="2" fillId="4" borderId="0" xfId="0" applyFont="1" applyFill="1"/>
    <xf numFmtId="0" fontId="20" fillId="0" borderId="10" xfId="1" applyFont="1" applyBorder="1" applyAlignment="1">
      <alignment horizontal="right" vertical="center" wrapText="1"/>
    </xf>
    <xf numFmtId="0" fontId="22" fillId="0" borderId="0" xfId="1" applyFont="1" applyAlignment="1">
      <alignment horizontal="right" vertical="center" wrapText="1" readingOrder="1"/>
    </xf>
    <xf numFmtId="0" fontId="16" fillId="0" borderId="0" xfId="0" applyFont="1" applyAlignment="1">
      <alignment vertical="center"/>
    </xf>
    <xf numFmtId="0" fontId="22" fillId="0" borderId="0" xfId="1" applyFont="1" applyAlignment="1">
      <alignment vertical="center" wrapText="1" readingOrder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right"/>
    </xf>
  </cellXfs>
  <cellStyles count="3">
    <cellStyle name="Normal" xfId="1" xr:uid="{00000000-0005-0000-0000-000000000000}"/>
    <cellStyle name="Normální" xfId="0" builtinId="0"/>
    <cellStyle name="Normální 2" xfId="2" xr:uid="{F9555F0E-DCA9-4869-AAC2-BF9415D08BE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000"/>
      <rgbColor rgb="00FFFFFF"/>
      <rgbColor rgb="00D3D3D3"/>
      <rgbColor rgb="000000FF"/>
      <rgbColor rgb="008080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rasek@sollertia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workbookViewId="0">
      <pane ySplit="7" topLeftCell="A8" activePane="bottomLeft" state="frozen"/>
      <selection pane="bottomLeft" activeCell="E37" sqref="E37:E38"/>
    </sheetView>
  </sheetViews>
  <sheetFormatPr defaultRowHeight="15" x14ac:dyDescent="0.25"/>
  <cols>
    <col min="1" max="2" width="0.5703125" customWidth="1"/>
    <col min="3" max="3" width="1.28515625" customWidth="1"/>
    <col min="4" max="4" width="8.7109375" customWidth="1"/>
    <col min="5" max="5" width="3.7109375" customWidth="1"/>
    <col min="6" max="6" width="5.28515625" customWidth="1"/>
    <col min="7" max="7" width="2.85546875" customWidth="1"/>
    <col min="8" max="8" width="8.5703125" customWidth="1"/>
    <col min="9" max="9" width="0" hidden="1" customWidth="1"/>
    <col min="10" max="10" width="2.5703125" customWidth="1"/>
    <col min="11" max="11" width="1" customWidth="1"/>
    <col min="12" max="12" width="32.140625" customWidth="1"/>
    <col min="13" max="13" width="12.28515625" customWidth="1"/>
    <col min="14" max="14" width="8.140625" customWidth="1"/>
    <col min="15" max="15" width="9" customWidth="1"/>
    <col min="16" max="16" width="0" hidden="1" customWidth="1"/>
    <col min="17" max="17" width="1.28515625" customWidth="1"/>
    <col min="18" max="19" width="0.5703125" customWidth="1"/>
  </cols>
  <sheetData>
    <row r="1" spans="1:19" ht="20.25" x14ac:dyDescent="0.25">
      <c r="A1" s="8"/>
      <c r="L1" s="1" t="s">
        <v>0</v>
      </c>
    </row>
    <row r="2" spans="1:19" x14ac:dyDescent="0.25">
      <c r="F2" s="66" t="s">
        <v>1</v>
      </c>
      <c r="G2" s="67"/>
      <c r="H2" s="67"/>
      <c r="I2" s="67"/>
      <c r="J2" s="67"/>
      <c r="K2" s="67"/>
      <c r="L2" s="67"/>
      <c r="M2" s="67"/>
      <c r="N2" s="67"/>
    </row>
    <row r="3" spans="1:19" x14ac:dyDescent="0.25">
      <c r="H3" s="66" t="s">
        <v>2</v>
      </c>
      <c r="I3" s="67"/>
      <c r="J3" s="67"/>
      <c r="K3" s="67"/>
      <c r="L3" s="67"/>
      <c r="M3" s="67"/>
    </row>
    <row r="4" spans="1:19" ht="2.85" customHeight="1" x14ac:dyDescent="0.25"/>
    <row r="5" spans="1:19" ht="1.3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1.25" customHeight="1" x14ac:dyDescent="0.25">
      <c r="A6" s="68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0" hidden="1" customHeight="1" x14ac:dyDescent="0.25"/>
    <row r="8" spans="1:19" ht="2.8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9" ht="5.65" customHeight="1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"/>
    </row>
    <row r="10" spans="1:19" ht="16.350000000000001" customHeight="1" x14ac:dyDescent="0.25">
      <c r="B10" s="53"/>
      <c r="C10" s="54"/>
      <c r="D10" s="69" t="s">
        <v>4</v>
      </c>
      <c r="E10" s="70"/>
      <c r="F10" s="70"/>
      <c r="G10" s="71" t="s">
        <v>5</v>
      </c>
      <c r="H10" s="70"/>
      <c r="I10" s="70"/>
      <c r="J10" s="70"/>
      <c r="K10" s="70"/>
      <c r="L10" s="70"/>
      <c r="M10" s="70"/>
      <c r="N10" s="70"/>
      <c r="O10" s="70"/>
      <c r="P10" s="54"/>
      <c r="Q10" s="56"/>
      <c r="R10" s="4"/>
    </row>
    <row r="11" spans="1:19" ht="16.350000000000001" customHeight="1" x14ac:dyDescent="0.25">
      <c r="B11" s="53"/>
      <c r="C11" s="54"/>
      <c r="D11" s="69" t="s">
        <v>6</v>
      </c>
      <c r="E11" s="70"/>
      <c r="F11" s="70"/>
      <c r="G11" s="72" t="s">
        <v>276</v>
      </c>
      <c r="H11" s="70"/>
      <c r="I11" s="70"/>
      <c r="J11" s="70"/>
      <c r="K11" s="70"/>
      <c r="L11" s="70"/>
      <c r="M11" s="70"/>
      <c r="N11" s="70"/>
      <c r="O11" s="70"/>
      <c r="P11" s="54"/>
      <c r="Q11" s="56"/>
      <c r="R11" s="4"/>
    </row>
    <row r="12" spans="1:19" ht="16.350000000000001" customHeight="1" x14ac:dyDescent="0.25">
      <c r="B12" s="53"/>
      <c r="C12" s="54"/>
      <c r="D12" s="55"/>
      <c r="E12" s="54"/>
      <c r="F12" s="54"/>
      <c r="G12" s="78" t="s">
        <v>277</v>
      </c>
      <c r="H12" s="79"/>
      <c r="I12" s="79"/>
      <c r="J12" s="79"/>
      <c r="K12" s="79"/>
      <c r="L12" s="79"/>
      <c r="M12" s="79"/>
      <c r="N12" s="79"/>
      <c r="O12" s="79"/>
      <c r="P12" s="79"/>
      <c r="Q12" s="80"/>
      <c r="R12" s="4"/>
    </row>
    <row r="13" spans="1:19" ht="16.350000000000001" customHeight="1" x14ac:dyDescent="0.25">
      <c r="B13" s="53"/>
      <c r="C13" s="54"/>
      <c r="D13" s="55"/>
      <c r="E13" s="54"/>
      <c r="F13" s="54"/>
      <c r="G13" s="78" t="s">
        <v>8</v>
      </c>
      <c r="H13" s="78"/>
      <c r="I13" s="78"/>
      <c r="J13" s="78"/>
      <c r="K13" s="78"/>
      <c r="L13" s="78"/>
      <c r="M13" s="78"/>
      <c r="N13" s="78"/>
      <c r="O13" s="78"/>
      <c r="P13" s="78"/>
      <c r="Q13" s="81"/>
      <c r="R13" s="4"/>
    </row>
    <row r="14" spans="1:19" ht="16.350000000000001" customHeight="1" x14ac:dyDescent="0.25">
      <c r="B14" s="53"/>
      <c r="C14" s="54"/>
      <c r="D14" s="69" t="s">
        <v>7</v>
      </c>
      <c r="E14" s="70"/>
      <c r="F14" s="70"/>
      <c r="G14" s="72" t="s">
        <v>290</v>
      </c>
      <c r="H14" s="70"/>
      <c r="I14" s="70"/>
      <c r="J14" s="70"/>
      <c r="K14" s="70"/>
      <c r="L14" s="70"/>
      <c r="M14" s="70"/>
      <c r="N14" s="70"/>
      <c r="O14" s="70"/>
      <c r="P14" s="54"/>
      <c r="Q14" s="56"/>
      <c r="R14" s="4"/>
    </row>
    <row r="15" spans="1:19" ht="2.85" customHeight="1" x14ac:dyDescent="0.25"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/>
      <c r="R15" s="4"/>
    </row>
    <row r="16" spans="1:19" ht="0" hidden="1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ht="2.85" customHeight="1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 ht="17.100000000000001" customHeight="1" x14ac:dyDescent="0.25"/>
    <row r="19" spans="2:18" ht="11.45" customHeight="1" x14ac:dyDescent="0.25">
      <c r="B19" s="73" t="s">
        <v>9</v>
      </c>
      <c r="C19" s="67"/>
      <c r="D19" s="67"/>
      <c r="E19" s="74" t="s">
        <v>10</v>
      </c>
      <c r="F19" s="67"/>
      <c r="G19" s="67"/>
      <c r="H19" s="67"/>
      <c r="I19" s="67"/>
      <c r="J19" s="67"/>
    </row>
    <row r="20" spans="2:18" ht="11.25" customHeight="1" x14ac:dyDescent="0.25">
      <c r="B20" s="73" t="s">
        <v>7</v>
      </c>
      <c r="C20" s="67"/>
      <c r="D20" s="67"/>
      <c r="E20" s="74" t="s">
        <v>11</v>
      </c>
      <c r="F20" s="67"/>
      <c r="G20" s="67"/>
      <c r="H20" s="67"/>
      <c r="I20" s="67"/>
      <c r="J20" s="67"/>
    </row>
    <row r="21" spans="2:18" ht="0" hidden="1" customHeight="1" x14ac:dyDescent="0.25"/>
    <row r="22" spans="2:18" ht="8.4499999999999993" customHeight="1" x14ac:dyDescent="0.25"/>
    <row r="23" spans="2:18" ht="11.45" customHeight="1" x14ac:dyDescent="0.25">
      <c r="B23" s="73" t="s">
        <v>12</v>
      </c>
      <c r="C23" s="67"/>
      <c r="D23" s="67"/>
      <c r="E23" s="77" t="s">
        <v>13</v>
      </c>
      <c r="F23" s="67"/>
      <c r="G23" s="67"/>
      <c r="H23" s="67"/>
    </row>
    <row r="24" spans="2:18" ht="11.45" customHeight="1" x14ac:dyDescent="0.25">
      <c r="B24" s="73" t="s">
        <v>14</v>
      </c>
      <c r="C24" s="67"/>
      <c r="D24" s="67"/>
      <c r="E24" s="77" t="s">
        <v>278</v>
      </c>
      <c r="F24" s="67"/>
      <c r="G24" s="67"/>
      <c r="H24" s="67"/>
    </row>
    <row r="25" spans="2:18" ht="11.25" customHeight="1" x14ac:dyDescent="0.25">
      <c r="B25" s="73" t="s">
        <v>15</v>
      </c>
      <c r="C25" s="67"/>
      <c r="D25" s="67"/>
      <c r="E25" s="75">
        <v>604646542</v>
      </c>
      <c r="F25" s="76"/>
      <c r="G25" s="76"/>
      <c r="H25" s="76"/>
    </row>
    <row r="26" spans="2:18" ht="11.45" customHeight="1" x14ac:dyDescent="0.25">
      <c r="B26" s="73" t="s">
        <v>16</v>
      </c>
      <c r="C26" s="67"/>
      <c r="D26" s="67"/>
      <c r="E26" s="77" t="s">
        <v>17</v>
      </c>
      <c r="F26" s="67"/>
      <c r="G26" s="67"/>
      <c r="H26" s="67"/>
    </row>
    <row r="29" spans="2:18" x14ac:dyDescent="0.25">
      <c r="E29" s="60" t="s">
        <v>291</v>
      </c>
      <c r="F29" s="23"/>
      <c r="G29" s="23"/>
    </row>
    <row r="30" spans="2:18" x14ac:dyDescent="0.25">
      <c r="E30" s="60" t="s">
        <v>279</v>
      </c>
      <c r="F30" s="23"/>
      <c r="G30" s="23"/>
    </row>
    <row r="31" spans="2:18" x14ac:dyDescent="0.25">
      <c r="E31" s="61" t="s">
        <v>284</v>
      </c>
      <c r="F31" s="23"/>
      <c r="G31" s="61" t="s">
        <v>285</v>
      </c>
    </row>
    <row r="32" spans="2:18" x14ac:dyDescent="0.25">
      <c r="E32" s="61" t="s">
        <v>286</v>
      </c>
      <c r="F32" s="23"/>
      <c r="G32" s="61" t="s">
        <v>287</v>
      </c>
    </row>
    <row r="33" spans="5:7" x14ac:dyDescent="0.25">
      <c r="E33" s="61" t="s">
        <v>280</v>
      </c>
      <c r="F33" s="23"/>
      <c r="G33" s="61" t="s">
        <v>283</v>
      </c>
    </row>
    <row r="34" spans="5:7" x14ac:dyDescent="0.25">
      <c r="E34" s="61" t="s">
        <v>281</v>
      </c>
      <c r="F34" s="23"/>
      <c r="G34" s="61" t="s">
        <v>288</v>
      </c>
    </row>
    <row r="35" spans="5:7" x14ac:dyDescent="0.25">
      <c r="E35" s="61" t="s">
        <v>282</v>
      </c>
      <c r="F35" s="23"/>
      <c r="G35" s="61" t="s">
        <v>289</v>
      </c>
    </row>
    <row r="36" spans="5:7" x14ac:dyDescent="0.25">
      <c r="E36" s="61"/>
      <c r="F36" s="23"/>
      <c r="G36" s="61"/>
    </row>
    <row r="37" spans="5:7" x14ac:dyDescent="0.25">
      <c r="E37" s="61"/>
      <c r="F37" s="23"/>
      <c r="G37" s="61"/>
    </row>
    <row r="38" spans="5:7" x14ac:dyDescent="0.25">
      <c r="E38" s="61"/>
      <c r="F38" s="23"/>
      <c r="G38" s="61"/>
    </row>
  </sheetData>
  <mergeCells count="23">
    <mergeCell ref="B25:D25"/>
    <mergeCell ref="E25:H25"/>
    <mergeCell ref="B26:D26"/>
    <mergeCell ref="E26:H26"/>
    <mergeCell ref="G12:Q12"/>
    <mergeCell ref="G13:Q13"/>
    <mergeCell ref="B20:D20"/>
    <mergeCell ref="E20:J20"/>
    <mergeCell ref="B23:D23"/>
    <mergeCell ref="E23:H23"/>
    <mergeCell ref="B24:D24"/>
    <mergeCell ref="E24:H24"/>
    <mergeCell ref="D11:F11"/>
    <mergeCell ref="G11:O11"/>
    <mergeCell ref="D14:F14"/>
    <mergeCell ref="G14:O14"/>
    <mergeCell ref="B19:D19"/>
    <mergeCell ref="E19:J19"/>
    <mergeCell ref="F2:N2"/>
    <mergeCell ref="H3:M3"/>
    <mergeCell ref="A6:S6"/>
    <mergeCell ref="D10:F10"/>
    <mergeCell ref="G10:O10"/>
  </mergeCells>
  <hyperlinks>
    <hyperlink ref="E24" r:id="rId1" xr:uid="{C33A03F3-9C92-4AC9-A912-FE17517D276F}"/>
  </hyperlinks>
  <pageMargins left="0.23622047244094491" right="0" top="0" bottom="0" header="0" footer="0"/>
  <pageSetup paperSize="9" orientation="portrait" horizontalDpi="300" verticalDpi="300" r:id="rId2"/>
  <headerFooter alignWithMargins="0">
    <oddFooter>&amp;Cstr.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zoomScaleNormal="100" workbookViewId="0">
      <selection activeCell="A21" sqref="A21"/>
    </sheetView>
  </sheetViews>
  <sheetFormatPr defaultColWidth="9" defaultRowHeight="15" x14ac:dyDescent="0.25"/>
  <cols>
    <col min="1" max="1" width="4.7109375" style="23" customWidth="1"/>
    <col min="2" max="2" width="72.42578125" style="23" customWidth="1"/>
    <col min="3" max="3" width="5.7109375" style="23" customWidth="1"/>
    <col min="4" max="4" width="12.7109375" style="23" customWidth="1"/>
    <col min="5" max="16384" width="9" style="23"/>
  </cols>
  <sheetData>
    <row r="1" spans="1:4" ht="20.25" x14ac:dyDescent="0.25">
      <c r="A1" s="82" t="s">
        <v>265</v>
      </c>
      <c r="B1" s="82"/>
      <c r="C1" s="82"/>
      <c r="D1" s="82"/>
    </row>
    <row r="2" spans="1:4" x14ac:dyDescent="0.25">
      <c r="A2" s="83" t="s">
        <v>266</v>
      </c>
      <c r="B2" s="83"/>
      <c r="C2" s="83"/>
      <c r="D2" s="83"/>
    </row>
    <row r="3" spans="1:4" x14ac:dyDescent="0.25">
      <c r="A3" s="83" t="s">
        <v>2</v>
      </c>
      <c r="B3" s="83"/>
      <c r="C3" s="83"/>
      <c r="D3" s="83"/>
    </row>
    <row r="4" spans="1:4" ht="3" customHeight="1" x14ac:dyDescent="0.25">
      <c r="A4" s="9"/>
      <c r="B4" s="9"/>
      <c r="C4" s="9"/>
      <c r="D4" s="9"/>
    </row>
    <row r="5" spans="1:4" x14ac:dyDescent="0.25">
      <c r="A5" s="28"/>
      <c r="B5" s="84" t="s">
        <v>267</v>
      </c>
      <c r="C5" s="84"/>
      <c r="D5" s="84"/>
    </row>
    <row r="6" spans="1:4" ht="3" customHeight="1" x14ac:dyDescent="0.25">
      <c r="B6" s="29"/>
      <c r="C6" s="29"/>
      <c r="D6" s="29"/>
    </row>
    <row r="7" spans="1:4" ht="15.75" x14ac:dyDescent="0.25">
      <c r="A7" s="85" t="s">
        <v>18</v>
      </c>
      <c r="B7" s="85"/>
      <c r="C7" s="85"/>
      <c r="D7" s="85"/>
    </row>
    <row r="8" spans="1:4" ht="3" customHeight="1" x14ac:dyDescent="0.25"/>
    <row r="9" spans="1:4" s="24" customFormat="1" x14ac:dyDescent="0.25">
      <c r="A9" s="30" t="s">
        <v>19</v>
      </c>
      <c r="B9" s="31" t="s">
        <v>20</v>
      </c>
      <c r="C9" s="30"/>
      <c r="D9" s="32" t="s">
        <v>21</v>
      </c>
    </row>
    <row r="10" spans="1:4" s="24" customFormat="1" x14ac:dyDescent="0.25">
      <c r="A10" s="33" t="s">
        <v>22</v>
      </c>
      <c r="B10" s="34" t="s">
        <v>23</v>
      </c>
      <c r="C10" s="35"/>
      <c r="D10" s="36"/>
    </row>
    <row r="11" spans="1:4" s="24" customFormat="1" x14ac:dyDescent="0.25">
      <c r="A11" s="25" t="s">
        <v>24</v>
      </c>
      <c r="B11" s="22" t="s">
        <v>274</v>
      </c>
      <c r="C11" s="37"/>
      <c r="D11" s="38">
        <f>'Položky všech ceníků'!G17</f>
        <v>0</v>
      </c>
    </row>
    <row r="12" spans="1:4" s="24" customFormat="1" x14ac:dyDescent="0.25">
      <c r="A12" s="25" t="s">
        <v>25</v>
      </c>
      <c r="B12" s="22" t="s">
        <v>268</v>
      </c>
      <c r="C12" s="37"/>
      <c r="D12" s="38">
        <f>'Položky všech ceníků'!G27</f>
        <v>0</v>
      </c>
    </row>
    <row r="13" spans="1:4" s="24" customFormat="1" x14ac:dyDescent="0.25">
      <c r="A13" s="25" t="s">
        <v>26</v>
      </c>
      <c r="B13" s="22" t="s">
        <v>66</v>
      </c>
      <c r="C13" s="37"/>
      <c r="D13" s="38">
        <f>'Položky všech ceníků'!G63</f>
        <v>0</v>
      </c>
    </row>
    <row r="14" spans="1:4" s="24" customFormat="1" x14ac:dyDescent="0.25">
      <c r="A14" s="25" t="s">
        <v>27</v>
      </c>
      <c r="B14" s="22" t="s">
        <v>275</v>
      </c>
      <c r="C14" s="37"/>
      <c r="D14" s="38">
        <f>'Položky všech ceníků'!G74</f>
        <v>0</v>
      </c>
    </row>
    <row r="15" spans="1:4" s="24" customFormat="1" x14ac:dyDescent="0.25">
      <c r="A15" s="25" t="s">
        <v>28</v>
      </c>
      <c r="B15" s="22" t="s">
        <v>269</v>
      </c>
      <c r="C15" s="37"/>
      <c r="D15" s="38">
        <f>'Položky všech ceníků'!G99</f>
        <v>0</v>
      </c>
    </row>
    <row r="16" spans="1:4" s="24" customFormat="1" x14ac:dyDescent="0.25">
      <c r="A16" s="39" t="s">
        <v>29</v>
      </c>
      <c r="B16" s="40" t="s">
        <v>270</v>
      </c>
      <c r="C16" s="39"/>
      <c r="D16" s="41">
        <f>'Položky všech ceníků'!G166</f>
        <v>0</v>
      </c>
    </row>
    <row r="17" spans="1:4" s="24" customFormat="1" x14ac:dyDescent="0.25">
      <c r="A17" s="42" t="s">
        <v>7</v>
      </c>
      <c r="B17" s="34" t="s">
        <v>31</v>
      </c>
      <c r="C17" s="43"/>
      <c r="D17" s="44">
        <f>SUM(D11:D16)</f>
        <v>0</v>
      </c>
    </row>
    <row r="18" spans="1:4" s="24" customFormat="1" x14ac:dyDescent="0.25">
      <c r="A18" s="42"/>
      <c r="B18" s="34"/>
      <c r="C18" s="43"/>
      <c r="D18" s="44"/>
    </row>
    <row r="19" spans="1:4" s="24" customFormat="1" x14ac:dyDescent="0.25">
      <c r="A19" s="42" t="s">
        <v>271</v>
      </c>
      <c r="B19" s="34" t="s">
        <v>272</v>
      </c>
      <c r="C19" s="43"/>
      <c r="D19" s="44"/>
    </row>
    <row r="20" spans="1:4" s="24" customFormat="1" x14ac:dyDescent="0.25">
      <c r="A20" s="39" t="s">
        <v>30</v>
      </c>
      <c r="B20" s="40" t="s">
        <v>171</v>
      </c>
      <c r="C20" s="45"/>
      <c r="D20" s="41">
        <f>'Položky všech ceníků'!G117</f>
        <v>0</v>
      </c>
    </row>
    <row r="21" spans="1:4" s="24" customFormat="1" x14ac:dyDescent="0.25">
      <c r="A21" s="42"/>
      <c r="B21" s="34" t="s">
        <v>273</v>
      </c>
      <c r="C21" s="43"/>
      <c r="D21" s="44">
        <f>SUM(D20)</f>
        <v>0</v>
      </c>
    </row>
    <row r="22" spans="1:4" s="24" customFormat="1" x14ac:dyDescent="0.25">
      <c r="A22" s="25" t="s">
        <v>7</v>
      </c>
      <c r="B22" s="22" t="s">
        <v>7</v>
      </c>
      <c r="C22" s="25"/>
      <c r="D22" s="25" t="s">
        <v>7</v>
      </c>
    </row>
    <row r="23" spans="1:4" s="24" customFormat="1" ht="15.75" thickBot="1" x14ac:dyDescent="0.3">
      <c r="A23" s="46" t="s">
        <v>32</v>
      </c>
      <c r="B23" s="47" t="s">
        <v>33</v>
      </c>
      <c r="C23" s="48"/>
      <c r="D23" s="49">
        <f>D17+D21</f>
        <v>0</v>
      </c>
    </row>
    <row r="24" spans="1:4" s="24" customFormat="1" ht="15.75" thickTop="1" x14ac:dyDescent="0.25"/>
    <row r="25" spans="1:4" s="24" customFormat="1" x14ac:dyDescent="0.25"/>
    <row r="26" spans="1:4" s="24" customFormat="1" x14ac:dyDescent="0.25"/>
  </sheetData>
  <mergeCells count="5">
    <mergeCell ref="A1:D1"/>
    <mergeCell ref="A2:D2"/>
    <mergeCell ref="A3:D3"/>
    <mergeCell ref="B5:D5"/>
    <mergeCell ref="A7:D7"/>
  </mergeCells>
  <pageMargins left="0.39370078740157483" right="0" top="0" bottom="0" header="0" footer="0"/>
  <pageSetup paperSize="9" orientation="portrait" r:id="rId1"/>
  <headerFooter alignWithMargins="0">
    <oddFooter>&amp;Cstr.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6"/>
  <sheetViews>
    <sheetView tabSelected="1" zoomScaleNormal="100" workbookViewId="0">
      <pane ySplit="7" topLeftCell="A8" activePane="bottomLeft" state="frozen"/>
      <selection pane="bottomLeft" activeCell="D151" sqref="D151:D161"/>
    </sheetView>
  </sheetViews>
  <sheetFormatPr defaultRowHeight="15" x14ac:dyDescent="0.25"/>
  <cols>
    <col min="1" max="1" width="6.28515625" customWidth="1"/>
    <col min="2" max="2" width="10.28515625" customWidth="1"/>
    <col min="3" max="3" width="42.85546875" customWidth="1"/>
    <col min="4" max="4" width="10.140625" customWidth="1"/>
    <col min="5" max="5" width="10" customWidth="1"/>
    <col min="6" max="6" width="6.28515625" customWidth="1"/>
    <col min="7" max="7" width="12.28515625" customWidth="1"/>
  </cols>
  <sheetData>
    <row r="1" spans="1:7" ht="20.100000000000001" customHeight="1" x14ac:dyDescent="0.3">
      <c r="A1" s="92" t="s">
        <v>254</v>
      </c>
      <c r="B1" s="92"/>
      <c r="C1" s="92"/>
      <c r="D1" s="92"/>
      <c r="E1" s="92"/>
      <c r="F1" s="92"/>
      <c r="G1" s="92"/>
    </row>
    <row r="2" spans="1:7" ht="15.75" x14ac:dyDescent="0.25">
      <c r="A2" s="93" t="s">
        <v>1</v>
      </c>
      <c r="B2" s="93"/>
      <c r="C2" s="93"/>
      <c r="D2" s="93"/>
      <c r="E2" s="93"/>
      <c r="F2" s="93"/>
      <c r="G2" s="93"/>
    </row>
    <row r="3" spans="1:7" ht="15.75" x14ac:dyDescent="0.25">
      <c r="A3" s="93" t="s">
        <v>2</v>
      </c>
      <c r="B3" s="93"/>
      <c r="C3" s="93"/>
      <c r="D3" s="93"/>
      <c r="E3" s="93"/>
      <c r="F3" s="93"/>
      <c r="G3" s="93"/>
    </row>
    <row r="4" spans="1:7" ht="2.85" customHeight="1" x14ac:dyDescent="0.25"/>
    <row r="5" spans="1:7" ht="1.35" customHeight="1" x14ac:dyDescent="0.25">
      <c r="A5" s="2"/>
      <c r="B5" s="2"/>
      <c r="C5" s="2"/>
      <c r="D5" s="2"/>
      <c r="E5" s="2"/>
      <c r="F5" s="2"/>
      <c r="G5" s="2"/>
    </row>
    <row r="6" spans="1:7" ht="11.25" customHeight="1" x14ac:dyDescent="0.25">
      <c r="A6" s="94" t="s">
        <v>3</v>
      </c>
      <c r="B6" s="94"/>
      <c r="C6" s="94"/>
      <c r="D6" s="94"/>
      <c r="E6" s="94"/>
      <c r="F6" s="94"/>
      <c r="G6" s="94"/>
    </row>
    <row r="7" spans="1:7" ht="0" hidden="1" customHeight="1" x14ac:dyDescent="0.25"/>
    <row r="8" spans="1:7" ht="2.85" customHeight="1" x14ac:dyDescent="0.25"/>
    <row r="9" spans="1:7" ht="17.100000000000001" customHeight="1" x14ac:dyDescent="0.25">
      <c r="A9" s="86" t="s">
        <v>34</v>
      </c>
      <c r="B9" s="87"/>
      <c r="C9" s="87"/>
      <c r="D9" s="87"/>
      <c r="E9" s="87"/>
      <c r="F9" s="87"/>
      <c r="G9" s="87"/>
    </row>
    <row r="10" spans="1:7" ht="2.85" customHeight="1" x14ac:dyDescent="0.25"/>
    <row r="11" spans="1:7" ht="11.45" customHeight="1" x14ac:dyDescent="0.25">
      <c r="A11" s="5" t="s">
        <v>35</v>
      </c>
      <c r="B11" s="6" t="s">
        <v>36</v>
      </c>
      <c r="C11" s="6" t="s">
        <v>20</v>
      </c>
      <c r="D11" s="5" t="s">
        <v>37</v>
      </c>
      <c r="E11" s="5" t="s">
        <v>38</v>
      </c>
      <c r="F11" s="6" t="s">
        <v>39</v>
      </c>
      <c r="G11" s="5" t="s">
        <v>40</v>
      </c>
    </row>
    <row r="12" spans="1:7" s="14" customFormat="1" ht="12.95" customHeight="1" x14ac:dyDescent="0.25">
      <c r="A12" s="10">
        <v>1</v>
      </c>
      <c r="B12" s="11" t="s">
        <v>41</v>
      </c>
      <c r="C12" s="12" t="s">
        <v>42</v>
      </c>
      <c r="D12" s="13"/>
      <c r="E12" s="10" t="s">
        <v>43</v>
      </c>
      <c r="F12" s="11" t="s">
        <v>44</v>
      </c>
      <c r="G12" s="13">
        <f>D12*E12</f>
        <v>0</v>
      </c>
    </row>
    <row r="13" spans="1:7" s="14" customFormat="1" ht="24" customHeight="1" x14ac:dyDescent="0.25">
      <c r="A13" s="10">
        <v>2</v>
      </c>
      <c r="B13" s="11" t="s">
        <v>45</v>
      </c>
      <c r="C13" s="11" t="s">
        <v>46</v>
      </c>
      <c r="D13" s="13"/>
      <c r="E13" s="10" t="s">
        <v>47</v>
      </c>
      <c r="F13" s="11" t="s">
        <v>44</v>
      </c>
      <c r="G13" s="13">
        <f t="shared" ref="G13:G16" si="0">D13*E13</f>
        <v>0</v>
      </c>
    </row>
    <row r="14" spans="1:7" s="14" customFormat="1" ht="24" customHeight="1" x14ac:dyDescent="0.25">
      <c r="A14" s="10">
        <v>3</v>
      </c>
      <c r="B14" s="11" t="s">
        <v>48</v>
      </c>
      <c r="C14" s="11" t="s">
        <v>49</v>
      </c>
      <c r="D14" s="13"/>
      <c r="E14" s="10" t="s">
        <v>47</v>
      </c>
      <c r="F14" s="11" t="s">
        <v>44</v>
      </c>
      <c r="G14" s="13">
        <f t="shared" si="0"/>
        <v>0</v>
      </c>
    </row>
    <row r="15" spans="1:7" s="14" customFormat="1" ht="24" customHeight="1" x14ac:dyDescent="0.25">
      <c r="A15" s="10">
        <v>4</v>
      </c>
      <c r="B15" s="11" t="s">
        <v>50</v>
      </c>
      <c r="C15" s="11" t="s">
        <v>51</v>
      </c>
      <c r="D15" s="13"/>
      <c r="E15" s="10" t="s">
        <v>52</v>
      </c>
      <c r="F15" s="11" t="s">
        <v>44</v>
      </c>
      <c r="G15" s="13">
        <f t="shared" si="0"/>
        <v>0</v>
      </c>
    </row>
    <row r="16" spans="1:7" s="14" customFormat="1" ht="24" customHeight="1" x14ac:dyDescent="0.25">
      <c r="A16" s="10">
        <v>5</v>
      </c>
      <c r="B16" s="11" t="s">
        <v>53</v>
      </c>
      <c r="C16" s="15" t="s">
        <v>54</v>
      </c>
      <c r="D16" s="13"/>
      <c r="E16" s="10" t="s">
        <v>52</v>
      </c>
      <c r="F16" s="11" t="s">
        <v>44</v>
      </c>
      <c r="G16" s="13">
        <f t="shared" si="0"/>
        <v>0</v>
      </c>
    </row>
    <row r="17" spans="1:7" s="14" customFormat="1" ht="12.95" customHeight="1" x14ac:dyDescent="0.25">
      <c r="A17" s="7"/>
      <c r="B17" s="20"/>
      <c r="C17" s="88" t="s">
        <v>256</v>
      </c>
      <c r="D17" s="88"/>
      <c r="E17" s="88"/>
      <c r="F17" s="88"/>
      <c r="G17" s="21">
        <f>SUM(G12:G16)</f>
        <v>0</v>
      </c>
    </row>
    <row r="18" spans="1:7" s="14" customFormat="1" ht="12.95" customHeight="1" x14ac:dyDescent="0.25">
      <c r="A18" s="62"/>
      <c r="B18" s="19"/>
      <c r="C18" s="64"/>
      <c r="D18" s="64"/>
      <c r="E18" s="64"/>
      <c r="F18" s="64"/>
      <c r="G18" s="65"/>
    </row>
    <row r="19" spans="1:7" s="14" customFormat="1" ht="12.95" customHeight="1" x14ac:dyDescent="0.25">
      <c r="A19" s="18"/>
      <c r="B19" s="19"/>
      <c r="C19" s="11"/>
      <c r="D19" s="19"/>
      <c r="E19" s="19"/>
      <c r="F19" s="19"/>
      <c r="G19" s="19"/>
    </row>
    <row r="20" spans="1:7" s="14" customFormat="1" ht="12.95" customHeight="1" x14ac:dyDescent="0.25">
      <c r="A20" s="10">
        <v>6</v>
      </c>
      <c r="B20" s="11" t="s">
        <v>41</v>
      </c>
      <c r="C20" s="11" t="s">
        <v>55</v>
      </c>
      <c r="D20" s="13"/>
      <c r="E20" s="10" t="s">
        <v>56</v>
      </c>
      <c r="F20" s="11" t="s">
        <v>44</v>
      </c>
      <c r="G20" s="13">
        <f t="shared" ref="G20:G26" si="1">D20*E20</f>
        <v>0</v>
      </c>
    </row>
    <row r="21" spans="1:7" s="14" customFormat="1" ht="24" customHeight="1" x14ac:dyDescent="0.25">
      <c r="A21" s="10">
        <v>7</v>
      </c>
      <c r="B21" s="11" t="s">
        <v>45</v>
      </c>
      <c r="C21" s="11" t="s">
        <v>57</v>
      </c>
      <c r="D21" s="13"/>
      <c r="E21" s="10" t="s">
        <v>52</v>
      </c>
      <c r="F21" s="11" t="s">
        <v>44</v>
      </c>
      <c r="G21" s="13">
        <f t="shared" si="1"/>
        <v>0</v>
      </c>
    </row>
    <row r="22" spans="1:7" s="14" customFormat="1" ht="24" customHeight="1" x14ac:dyDescent="0.25">
      <c r="A22" s="10">
        <v>8</v>
      </c>
      <c r="B22" s="11" t="s">
        <v>48</v>
      </c>
      <c r="C22" s="11" t="s">
        <v>58</v>
      </c>
      <c r="D22" s="13"/>
      <c r="E22" s="10" t="s">
        <v>47</v>
      </c>
      <c r="F22" s="11" t="s">
        <v>44</v>
      </c>
      <c r="G22" s="13">
        <f t="shared" si="1"/>
        <v>0</v>
      </c>
    </row>
    <row r="23" spans="1:7" s="14" customFormat="1" ht="12.95" customHeight="1" x14ac:dyDescent="0.25">
      <c r="A23" s="16" t="s">
        <v>7</v>
      </c>
      <c r="B23" s="16" t="s">
        <v>7</v>
      </c>
      <c r="C23" s="17" t="s">
        <v>59</v>
      </c>
      <c r="D23" s="16"/>
      <c r="E23" s="16" t="s">
        <v>7</v>
      </c>
      <c r="F23" s="16" t="s">
        <v>7</v>
      </c>
      <c r="G23" s="13"/>
    </row>
    <row r="24" spans="1:7" s="14" customFormat="1" ht="24" customHeight="1" x14ac:dyDescent="0.25">
      <c r="A24" s="10">
        <v>9</v>
      </c>
      <c r="B24" s="11" t="s">
        <v>60</v>
      </c>
      <c r="C24" s="11" t="s">
        <v>61</v>
      </c>
      <c r="D24" s="13"/>
      <c r="E24" s="10" t="s">
        <v>43</v>
      </c>
      <c r="F24" s="11" t="s">
        <v>44</v>
      </c>
      <c r="G24" s="13">
        <f t="shared" si="1"/>
        <v>0</v>
      </c>
    </row>
    <row r="25" spans="1:7" s="14" customFormat="1" ht="12.95" customHeight="1" x14ac:dyDescent="0.25">
      <c r="A25" s="10">
        <v>10</v>
      </c>
      <c r="B25" s="11" t="s">
        <v>53</v>
      </c>
      <c r="C25" s="11" t="s">
        <v>62</v>
      </c>
      <c r="D25" s="13"/>
      <c r="E25" s="10" t="s">
        <v>63</v>
      </c>
      <c r="F25" s="11" t="s">
        <v>44</v>
      </c>
      <c r="G25" s="13">
        <f t="shared" si="1"/>
        <v>0</v>
      </c>
    </row>
    <row r="26" spans="1:7" s="14" customFormat="1" ht="12.95" customHeight="1" x14ac:dyDescent="0.25">
      <c r="A26" s="10">
        <v>11</v>
      </c>
      <c r="B26" s="11" t="s">
        <v>64</v>
      </c>
      <c r="C26" s="15" t="s">
        <v>65</v>
      </c>
      <c r="D26" s="13"/>
      <c r="E26" s="10" t="s">
        <v>43</v>
      </c>
      <c r="F26" s="11" t="s">
        <v>44</v>
      </c>
      <c r="G26" s="13">
        <f t="shared" si="1"/>
        <v>0</v>
      </c>
    </row>
    <row r="27" spans="1:7" s="14" customFormat="1" ht="12.95" customHeight="1" x14ac:dyDescent="0.25">
      <c r="A27" s="7"/>
      <c r="B27" s="20"/>
      <c r="C27" s="88" t="s">
        <v>255</v>
      </c>
      <c r="D27" s="88"/>
      <c r="E27" s="88"/>
      <c r="F27" s="88"/>
      <c r="G27" s="21">
        <f>SUM(G20:G26)</f>
        <v>0</v>
      </c>
    </row>
    <row r="28" spans="1:7" s="14" customFormat="1" ht="12.95" customHeight="1" x14ac:dyDescent="0.25">
      <c r="A28" s="62"/>
      <c r="B28" s="19"/>
      <c r="C28" s="64"/>
      <c r="D28" s="64"/>
      <c r="E28" s="64"/>
      <c r="F28" s="64"/>
      <c r="G28" s="65"/>
    </row>
    <row r="29" spans="1:7" s="14" customFormat="1" ht="12.95" customHeight="1" x14ac:dyDescent="0.25"/>
    <row r="30" spans="1:7" s="14" customFormat="1" ht="12.95" customHeight="1" x14ac:dyDescent="0.25"/>
    <row r="31" spans="1:7" ht="2.85" customHeight="1" x14ac:dyDescent="0.25"/>
    <row r="32" spans="1:7" ht="17.100000000000001" customHeight="1" x14ac:dyDescent="0.25">
      <c r="A32" s="85" t="s">
        <v>66</v>
      </c>
      <c r="B32" s="87"/>
      <c r="C32" s="87"/>
      <c r="D32" s="87"/>
      <c r="E32" s="87"/>
      <c r="F32" s="87"/>
      <c r="G32" s="87"/>
    </row>
    <row r="33" spans="1:7" ht="2.85" customHeight="1" x14ac:dyDescent="0.25"/>
    <row r="34" spans="1:7" ht="11.45" customHeight="1" x14ac:dyDescent="0.25">
      <c r="A34" s="5" t="s">
        <v>35</v>
      </c>
      <c r="B34" s="6" t="s">
        <v>36</v>
      </c>
      <c r="C34" s="6" t="s">
        <v>20</v>
      </c>
      <c r="D34" s="5" t="s">
        <v>37</v>
      </c>
      <c r="E34" s="5" t="s">
        <v>38</v>
      </c>
      <c r="F34" s="6" t="s">
        <v>39</v>
      </c>
      <c r="G34" s="5" t="s">
        <v>40</v>
      </c>
    </row>
    <row r="35" spans="1:7" s="14" customFormat="1" ht="24" customHeight="1" x14ac:dyDescent="0.25">
      <c r="A35" s="10">
        <v>1</v>
      </c>
      <c r="B35" s="11" t="s">
        <v>67</v>
      </c>
      <c r="C35" s="12" t="s">
        <v>68</v>
      </c>
      <c r="D35" s="13"/>
      <c r="E35" s="10" t="s">
        <v>69</v>
      </c>
      <c r="F35" s="11" t="s">
        <v>70</v>
      </c>
      <c r="G35" s="13">
        <f t="shared" ref="G35:G62" si="2">D35*E35</f>
        <v>0</v>
      </c>
    </row>
    <row r="36" spans="1:7" s="14" customFormat="1" ht="24" customHeight="1" x14ac:dyDescent="0.25">
      <c r="A36" s="16" t="s">
        <v>7</v>
      </c>
      <c r="B36" s="16" t="s">
        <v>7</v>
      </c>
      <c r="C36" s="17" t="s">
        <v>71</v>
      </c>
      <c r="D36" s="16"/>
      <c r="E36" s="16" t="s">
        <v>7</v>
      </c>
      <c r="F36" s="16" t="s">
        <v>7</v>
      </c>
      <c r="G36" s="13"/>
    </row>
    <row r="37" spans="1:7" s="14" customFormat="1" ht="24" customHeight="1" x14ac:dyDescent="0.25">
      <c r="A37" s="10">
        <v>2</v>
      </c>
      <c r="B37" s="11" t="s">
        <v>72</v>
      </c>
      <c r="C37" s="11" t="s">
        <v>73</v>
      </c>
      <c r="D37" s="13"/>
      <c r="E37" s="10" t="s">
        <v>74</v>
      </c>
      <c r="F37" s="11" t="s">
        <v>75</v>
      </c>
      <c r="G37" s="13">
        <f t="shared" si="2"/>
        <v>0</v>
      </c>
    </row>
    <row r="38" spans="1:7" s="14" customFormat="1" ht="12.95" customHeight="1" x14ac:dyDescent="0.25">
      <c r="A38" s="16" t="s">
        <v>7</v>
      </c>
      <c r="B38" s="16" t="s">
        <v>7</v>
      </c>
      <c r="C38" s="17" t="s">
        <v>76</v>
      </c>
      <c r="D38" s="16"/>
      <c r="E38" s="16" t="s">
        <v>7</v>
      </c>
      <c r="F38" s="16" t="s">
        <v>7</v>
      </c>
      <c r="G38" s="13"/>
    </row>
    <row r="39" spans="1:7" s="14" customFormat="1" ht="24" customHeight="1" x14ac:dyDescent="0.25">
      <c r="A39" s="10">
        <v>3</v>
      </c>
      <c r="B39" s="11" t="s">
        <v>77</v>
      </c>
      <c r="C39" s="11" t="s">
        <v>78</v>
      </c>
      <c r="D39" s="13"/>
      <c r="E39" s="10" t="s">
        <v>79</v>
      </c>
      <c r="F39" s="11" t="s">
        <v>75</v>
      </c>
      <c r="G39" s="13">
        <f t="shared" si="2"/>
        <v>0</v>
      </c>
    </row>
    <row r="40" spans="1:7" s="14" customFormat="1" ht="24" customHeight="1" x14ac:dyDescent="0.25">
      <c r="A40" s="16" t="s">
        <v>7</v>
      </c>
      <c r="B40" s="16" t="s">
        <v>7</v>
      </c>
      <c r="C40" s="17" t="s">
        <v>80</v>
      </c>
      <c r="D40" s="16"/>
      <c r="E40" s="16" t="s">
        <v>7</v>
      </c>
      <c r="F40" s="16" t="s">
        <v>7</v>
      </c>
      <c r="G40" s="13"/>
    </row>
    <row r="41" spans="1:7" s="14" customFormat="1" ht="24" customHeight="1" x14ac:dyDescent="0.25">
      <c r="A41" s="10">
        <v>4</v>
      </c>
      <c r="B41" s="11" t="s">
        <v>81</v>
      </c>
      <c r="C41" s="11" t="s">
        <v>82</v>
      </c>
      <c r="D41" s="13"/>
      <c r="E41" s="10" t="s">
        <v>83</v>
      </c>
      <c r="F41" s="11" t="s">
        <v>75</v>
      </c>
      <c r="G41" s="13">
        <f t="shared" si="2"/>
        <v>0</v>
      </c>
    </row>
    <row r="42" spans="1:7" s="14" customFormat="1" ht="12.95" customHeight="1" x14ac:dyDescent="0.25">
      <c r="A42" s="16" t="s">
        <v>7</v>
      </c>
      <c r="B42" s="16" t="s">
        <v>7</v>
      </c>
      <c r="C42" s="17" t="s">
        <v>84</v>
      </c>
      <c r="D42" s="16"/>
      <c r="E42" s="16" t="s">
        <v>7</v>
      </c>
      <c r="F42" s="16" t="s">
        <v>7</v>
      </c>
      <c r="G42" s="13"/>
    </row>
    <row r="43" spans="1:7" s="14" customFormat="1" ht="24" customHeight="1" x14ac:dyDescent="0.25">
      <c r="A43" s="10">
        <v>5</v>
      </c>
      <c r="B43" s="11" t="s">
        <v>85</v>
      </c>
      <c r="C43" s="11" t="s">
        <v>86</v>
      </c>
      <c r="D43" s="13"/>
      <c r="E43" s="10" t="s">
        <v>87</v>
      </c>
      <c r="F43" s="11" t="s">
        <v>88</v>
      </c>
      <c r="G43" s="13">
        <f t="shared" si="2"/>
        <v>0</v>
      </c>
    </row>
    <row r="44" spans="1:7" s="14" customFormat="1" ht="12.95" customHeight="1" x14ac:dyDescent="0.25">
      <c r="A44" s="10">
        <v>6</v>
      </c>
      <c r="B44" s="11" t="s">
        <v>89</v>
      </c>
      <c r="C44" s="11" t="s">
        <v>90</v>
      </c>
      <c r="D44" s="13"/>
      <c r="E44" s="10" t="s">
        <v>91</v>
      </c>
      <c r="F44" s="11" t="s">
        <v>44</v>
      </c>
      <c r="G44" s="13">
        <f t="shared" si="2"/>
        <v>0</v>
      </c>
    </row>
    <row r="45" spans="1:7" s="14" customFormat="1" ht="24" customHeight="1" x14ac:dyDescent="0.25">
      <c r="A45" s="10">
        <v>7</v>
      </c>
      <c r="B45" s="11" t="s">
        <v>92</v>
      </c>
      <c r="C45" s="11" t="s">
        <v>93</v>
      </c>
      <c r="D45" s="13"/>
      <c r="E45" s="10" t="s">
        <v>74</v>
      </c>
      <c r="F45" s="11" t="s">
        <v>75</v>
      </c>
      <c r="G45" s="13">
        <f t="shared" si="2"/>
        <v>0</v>
      </c>
    </row>
    <row r="46" spans="1:7" s="14" customFormat="1" ht="12.95" customHeight="1" x14ac:dyDescent="0.25">
      <c r="A46" s="16" t="s">
        <v>7</v>
      </c>
      <c r="B46" s="16" t="s">
        <v>7</v>
      </c>
      <c r="C46" s="17" t="s">
        <v>76</v>
      </c>
      <c r="D46" s="16"/>
      <c r="E46" s="16" t="s">
        <v>7</v>
      </c>
      <c r="F46" s="16" t="s">
        <v>7</v>
      </c>
      <c r="G46" s="13"/>
    </row>
    <row r="47" spans="1:7" s="14" customFormat="1" ht="24" customHeight="1" x14ac:dyDescent="0.25">
      <c r="A47" s="10">
        <v>8</v>
      </c>
      <c r="B47" s="11" t="s">
        <v>94</v>
      </c>
      <c r="C47" s="11" t="s">
        <v>95</v>
      </c>
      <c r="D47" s="13"/>
      <c r="E47" s="10" t="s">
        <v>79</v>
      </c>
      <c r="F47" s="11" t="s">
        <v>75</v>
      </c>
      <c r="G47" s="13">
        <f t="shared" si="2"/>
        <v>0</v>
      </c>
    </row>
    <row r="48" spans="1:7" s="14" customFormat="1" ht="24" customHeight="1" x14ac:dyDescent="0.25">
      <c r="A48" s="16" t="s">
        <v>7</v>
      </c>
      <c r="B48" s="16" t="s">
        <v>7</v>
      </c>
      <c r="C48" s="17" t="s">
        <v>80</v>
      </c>
      <c r="D48" s="16" t="s">
        <v>7</v>
      </c>
      <c r="E48" s="16" t="s">
        <v>7</v>
      </c>
      <c r="F48" s="16" t="s">
        <v>7</v>
      </c>
      <c r="G48" s="13"/>
    </row>
    <row r="49" spans="1:7" s="14" customFormat="1" ht="24" customHeight="1" x14ac:dyDescent="0.25">
      <c r="A49" s="10">
        <v>9</v>
      </c>
      <c r="B49" s="11" t="s">
        <v>96</v>
      </c>
      <c r="C49" s="11" t="s">
        <v>97</v>
      </c>
      <c r="D49" s="13"/>
      <c r="E49" s="10" t="s">
        <v>83</v>
      </c>
      <c r="F49" s="11" t="s">
        <v>75</v>
      </c>
      <c r="G49" s="13">
        <f t="shared" si="2"/>
        <v>0</v>
      </c>
    </row>
    <row r="50" spans="1:7" s="14" customFormat="1" ht="12.95" customHeight="1" x14ac:dyDescent="0.25">
      <c r="A50" s="16" t="s">
        <v>7</v>
      </c>
      <c r="B50" s="16" t="s">
        <v>7</v>
      </c>
      <c r="C50" s="17" t="s">
        <v>84</v>
      </c>
      <c r="D50" s="16"/>
      <c r="E50" s="16" t="s">
        <v>7</v>
      </c>
      <c r="F50" s="16" t="s">
        <v>7</v>
      </c>
      <c r="G50" s="13"/>
    </row>
    <row r="51" spans="1:7" s="14" customFormat="1" ht="24" customHeight="1" x14ac:dyDescent="0.25">
      <c r="A51" s="10">
        <v>10</v>
      </c>
      <c r="B51" s="11" t="s">
        <v>98</v>
      </c>
      <c r="C51" s="11" t="s">
        <v>99</v>
      </c>
      <c r="D51" s="13"/>
      <c r="E51" s="10" t="s">
        <v>100</v>
      </c>
      <c r="F51" s="11" t="s">
        <v>44</v>
      </c>
      <c r="G51" s="13">
        <f t="shared" si="2"/>
        <v>0</v>
      </c>
    </row>
    <row r="52" spans="1:7" s="14" customFormat="1" ht="24" customHeight="1" x14ac:dyDescent="0.25">
      <c r="A52" s="10">
        <v>11</v>
      </c>
      <c r="B52" s="11" t="s">
        <v>101</v>
      </c>
      <c r="C52" s="11" t="s">
        <v>102</v>
      </c>
      <c r="D52" s="13"/>
      <c r="E52" s="10" t="s">
        <v>103</v>
      </c>
      <c r="F52" s="11" t="s">
        <v>88</v>
      </c>
      <c r="G52" s="13">
        <f t="shared" si="2"/>
        <v>0</v>
      </c>
    </row>
    <row r="53" spans="1:7" s="14" customFormat="1" ht="12.95" customHeight="1" x14ac:dyDescent="0.25">
      <c r="A53" s="16" t="s">
        <v>7</v>
      </c>
      <c r="B53" s="16" t="s">
        <v>7</v>
      </c>
      <c r="C53" s="17" t="s">
        <v>104</v>
      </c>
      <c r="D53" s="16"/>
      <c r="E53" s="16" t="s">
        <v>7</v>
      </c>
      <c r="F53" s="16" t="s">
        <v>7</v>
      </c>
      <c r="G53" s="13"/>
    </row>
    <row r="54" spans="1:7" s="14" customFormat="1" ht="12.95" customHeight="1" x14ac:dyDescent="0.25">
      <c r="A54" s="10">
        <v>12</v>
      </c>
      <c r="B54" s="11" t="s">
        <v>105</v>
      </c>
      <c r="C54" s="11" t="s">
        <v>106</v>
      </c>
      <c r="D54" s="13"/>
      <c r="E54" s="10" t="s">
        <v>107</v>
      </c>
      <c r="F54" s="11" t="s">
        <v>75</v>
      </c>
      <c r="G54" s="13">
        <f t="shared" si="2"/>
        <v>0</v>
      </c>
    </row>
    <row r="55" spans="1:7" s="14" customFormat="1" ht="24" customHeight="1" x14ac:dyDescent="0.25">
      <c r="A55" s="16" t="s">
        <v>7</v>
      </c>
      <c r="B55" s="16" t="s">
        <v>7</v>
      </c>
      <c r="C55" s="17" t="s">
        <v>71</v>
      </c>
      <c r="D55" s="16"/>
      <c r="E55" s="16" t="s">
        <v>7</v>
      </c>
      <c r="F55" s="16" t="s">
        <v>7</v>
      </c>
      <c r="G55" s="13"/>
    </row>
    <row r="56" spans="1:7" s="14" customFormat="1" ht="24" customHeight="1" x14ac:dyDescent="0.25">
      <c r="A56" s="10">
        <v>13</v>
      </c>
      <c r="B56" s="11" t="s">
        <v>108</v>
      </c>
      <c r="C56" s="11" t="s">
        <v>109</v>
      </c>
      <c r="D56" s="13"/>
      <c r="E56" s="10" t="s">
        <v>110</v>
      </c>
      <c r="F56" s="11" t="s">
        <v>75</v>
      </c>
      <c r="G56" s="13">
        <f t="shared" si="2"/>
        <v>0</v>
      </c>
    </row>
    <row r="57" spans="1:7" s="14" customFormat="1" ht="24" customHeight="1" x14ac:dyDescent="0.25">
      <c r="A57" s="16" t="s">
        <v>7</v>
      </c>
      <c r="B57" s="16" t="s">
        <v>7</v>
      </c>
      <c r="C57" s="17" t="s">
        <v>111</v>
      </c>
      <c r="D57" s="16"/>
      <c r="E57" s="16" t="s">
        <v>7</v>
      </c>
      <c r="F57" s="16" t="s">
        <v>7</v>
      </c>
      <c r="G57" s="13"/>
    </row>
    <row r="58" spans="1:7" s="14" customFormat="1" ht="12.95" customHeight="1" x14ac:dyDescent="0.25">
      <c r="A58" s="10">
        <v>14</v>
      </c>
      <c r="B58" s="11" t="s">
        <v>112</v>
      </c>
      <c r="C58" s="11" t="s">
        <v>113</v>
      </c>
      <c r="D58" s="13"/>
      <c r="E58" s="10" t="s">
        <v>100</v>
      </c>
      <c r="F58" s="11" t="s">
        <v>114</v>
      </c>
      <c r="G58" s="13">
        <f t="shared" si="2"/>
        <v>0</v>
      </c>
    </row>
    <row r="59" spans="1:7" s="14" customFormat="1" ht="24" customHeight="1" x14ac:dyDescent="0.25">
      <c r="A59" s="10">
        <v>15</v>
      </c>
      <c r="B59" s="11" t="s">
        <v>115</v>
      </c>
      <c r="C59" s="11" t="s">
        <v>116</v>
      </c>
      <c r="D59" s="13"/>
      <c r="E59" s="10" t="s">
        <v>117</v>
      </c>
      <c r="F59" s="11" t="s">
        <v>114</v>
      </c>
      <c r="G59" s="13">
        <f t="shared" si="2"/>
        <v>0</v>
      </c>
    </row>
    <row r="60" spans="1:7" s="14" customFormat="1" ht="12.95" customHeight="1" x14ac:dyDescent="0.25">
      <c r="A60" s="16" t="s">
        <v>7</v>
      </c>
      <c r="B60" s="16" t="s">
        <v>7</v>
      </c>
      <c r="C60" s="17" t="s">
        <v>118</v>
      </c>
      <c r="D60" s="16"/>
      <c r="E60" s="16" t="s">
        <v>7</v>
      </c>
      <c r="F60" s="16" t="s">
        <v>7</v>
      </c>
      <c r="G60" s="13"/>
    </row>
    <row r="61" spans="1:7" s="14" customFormat="1" ht="24" customHeight="1" x14ac:dyDescent="0.25">
      <c r="A61" s="10">
        <v>16</v>
      </c>
      <c r="B61" s="11" t="s">
        <v>119</v>
      </c>
      <c r="C61" s="11" t="s">
        <v>120</v>
      </c>
      <c r="D61" s="13"/>
      <c r="E61" s="10" t="s">
        <v>100</v>
      </c>
      <c r="F61" s="11" t="s">
        <v>114</v>
      </c>
      <c r="G61" s="13">
        <f t="shared" si="2"/>
        <v>0</v>
      </c>
    </row>
    <row r="62" spans="1:7" s="14" customFormat="1" ht="12.95" customHeight="1" x14ac:dyDescent="0.25">
      <c r="A62" s="10">
        <v>17</v>
      </c>
      <c r="B62" s="11" t="s">
        <v>121</v>
      </c>
      <c r="C62" s="15" t="s">
        <v>122</v>
      </c>
      <c r="D62" s="13"/>
      <c r="E62" s="10" t="s">
        <v>100</v>
      </c>
      <c r="F62" s="11" t="s">
        <v>114</v>
      </c>
      <c r="G62" s="13">
        <f t="shared" si="2"/>
        <v>0</v>
      </c>
    </row>
    <row r="63" spans="1:7" s="14" customFormat="1" ht="12.95" customHeight="1" x14ac:dyDescent="0.25">
      <c r="A63" s="7"/>
      <c r="B63" s="20"/>
      <c r="C63" s="88" t="s">
        <v>257</v>
      </c>
      <c r="D63" s="88"/>
      <c r="E63" s="88"/>
      <c r="F63" s="88"/>
      <c r="G63" s="21">
        <f>SUM(G35:G62)</f>
        <v>0</v>
      </c>
    </row>
    <row r="64" spans="1:7" s="14" customFormat="1" ht="12.95" customHeight="1" x14ac:dyDescent="0.25">
      <c r="A64" s="62"/>
      <c r="B64" s="19"/>
      <c r="C64" s="64"/>
      <c r="D64" s="64"/>
      <c r="E64" s="64"/>
      <c r="F64" s="64"/>
      <c r="G64" s="65"/>
    </row>
    <row r="65" spans="1:7" s="14" customFormat="1" ht="12.95" customHeight="1" x14ac:dyDescent="0.25"/>
    <row r="66" spans="1:7" s="14" customFormat="1" ht="12.95" customHeight="1" x14ac:dyDescent="0.25"/>
    <row r="67" spans="1:7" ht="2.85" customHeight="1" x14ac:dyDescent="0.25"/>
    <row r="68" spans="1:7" ht="0" hidden="1" customHeight="1" x14ac:dyDescent="0.25"/>
    <row r="69" spans="1:7" ht="17.100000000000001" customHeight="1" x14ac:dyDescent="0.25">
      <c r="A69" s="86" t="s">
        <v>123</v>
      </c>
      <c r="B69" s="87"/>
      <c r="C69" s="87"/>
      <c r="D69" s="87"/>
      <c r="E69" s="87"/>
      <c r="F69" s="87"/>
      <c r="G69" s="87"/>
    </row>
    <row r="70" spans="1:7" ht="2.85" customHeight="1" x14ac:dyDescent="0.25"/>
    <row r="71" spans="1:7" ht="11.45" customHeight="1" x14ac:dyDescent="0.25">
      <c r="A71" s="5" t="s">
        <v>35</v>
      </c>
      <c r="B71" s="6" t="s">
        <v>36</v>
      </c>
      <c r="C71" s="6" t="s">
        <v>20</v>
      </c>
      <c r="D71" s="5" t="s">
        <v>37</v>
      </c>
      <c r="E71" s="5" t="s">
        <v>38</v>
      </c>
      <c r="F71" s="6" t="s">
        <v>39</v>
      </c>
      <c r="G71" s="5" t="s">
        <v>40</v>
      </c>
    </row>
    <row r="72" spans="1:7" s="14" customFormat="1" ht="24" customHeight="1" x14ac:dyDescent="0.25">
      <c r="A72" s="10">
        <v>1</v>
      </c>
      <c r="B72" s="11" t="s">
        <v>124</v>
      </c>
      <c r="C72" s="12" t="s">
        <v>125</v>
      </c>
      <c r="D72" s="13"/>
      <c r="E72" s="10" t="s">
        <v>47</v>
      </c>
      <c r="F72" s="11" t="s">
        <v>44</v>
      </c>
      <c r="G72" s="13">
        <f t="shared" ref="G72:G73" si="3">D72*E72</f>
        <v>0</v>
      </c>
    </row>
    <row r="73" spans="1:7" s="14" customFormat="1" ht="24" customHeight="1" x14ac:dyDescent="0.25">
      <c r="A73" s="10">
        <v>2</v>
      </c>
      <c r="B73" s="11" t="s">
        <v>126</v>
      </c>
      <c r="C73" s="15" t="s">
        <v>127</v>
      </c>
      <c r="D73" s="13"/>
      <c r="E73" s="10" t="s">
        <v>43</v>
      </c>
      <c r="F73" s="11" t="s">
        <v>44</v>
      </c>
      <c r="G73" s="13">
        <f t="shared" si="3"/>
        <v>0</v>
      </c>
    </row>
    <row r="74" spans="1:7" s="14" customFormat="1" ht="12.95" customHeight="1" x14ac:dyDescent="0.25">
      <c r="A74" s="7"/>
      <c r="B74" s="20"/>
      <c r="C74" s="88" t="s">
        <v>258</v>
      </c>
      <c r="D74" s="88"/>
      <c r="E74" s="88"/>
      <c r="F74" s="88"/>
      <c r="G74" s="21">
        <f>SUM(G72:G73)</f>
        <v>0</v>
      </c>
    </row>
    <row r="75" spans="1:7" s="14" customFormat="1" ht="12.95" customHeight="1" x14ac:dyDescent="0.25">
      <c r="A75" s="62"/>
      <c r="B75" s="19"/>
      <c r="C75" s="63"/>
      <c r="D75" s="64"/>
      <c r="E75" s="64"/>
      <c r="F75" s="64"/>
      <c r="G75" s="65"/>
    </row>
    <row r="76" spans="1:7" s="14" customFormat="1" ht="12.95" customHeight="1" x14ac:dyDescent="0.25">
      <c r="A76" s="18"/>
      <c r="B76" s="19"/>
      <c r="C76" s="11"/>
      <c r="D76" s="19"/>
      <c r="E76" s="19"/>
      <c r="F76" s="19"/>
      <c r="G76" s="19"/>
    </row>
    <row r="77" spans="1:7" s="14" customFormat="1" ht="24" customHeight="1" x14ac:dyDescent="0.25">
      <c r="A77" s="10">
        <v>3</v>
      </c>
      <c r="B77" s="11" t="s">
        <v>128</v>
      </c>
      <c r="C77" s="11" t="s">
        <v>129</v>
      </c>
      <c r="D77" s="13"/>
      <c r="E77" s="10" t="s">
        <v>130</v>
      </c>
      <c r="F77" s="11" t="s">
        <v>75</v>
      </c>
      <c r="G77" s="13">
        <f t="shared" ref="G77:G98" si="4">D77*E77</f>
        <v>0</v>
      </c>
    </row>
    <row r="78" spans="1:7" s="14" customFormat="1" ht="24" customHeight="1" x14ac:dyDescent="0.25">
      <c r="A78" s="16" t="s">
        <v>7</v>
      </c>
      <c r="B78" s="16" t="s">
        <v>7</v>
      </c>
      <c r="C78" s="17" t="s">
        <v>131</v>
      </c>
      <c r="D78" s="16"/>
      <c r="E78" s="16" t="s">
        <v>7</v>
      </c>
      <c r="F78" s="16" t="s">
        <v>7</v>
      </c>
      <c r="G78" s="13"/>
    </row>
    <row r="79" spans="1:7" s="14" customFormat="1" ht="24" customHeight="1" x14ac:dyDescent="0.25">
      <c r="A79" s="10">
        <v>4</v>
      </c>
      <c r="B79" s="11" t="s">
        <v>132</v>
      </c>
      <c r="C79" s="11" t="s">
        <v>133</v>
      </c>
      <c r="D79" s="13"/>
      <c r="E79" s="10" t="s">
        <v>134</v>
      </c>
      <c r="F79" s="11" t="s">
        <v>75</v>
      </c>
      <c r="G79" s="13">
        <f t="shared" si="4"/>
        <v>0</v>
      </c>
    </row>
    <row r="80" spans="1:7" s="14" customFormat="1" ht="24" customHeight="1" x14ac:dyDescent="0.25">
      <c r="A80" s="16" t="s">
        <v>7</v>
      </c>
      <c r="B80" s="16" t="s">
        <v>7</v>
      </c>
      <c r="C80" s="17" t="s">
        <v>135</v>
      </c>
      <c r="D80" s="16"/>
      <c r="E80" s="16" t="s">
        <v>7</v>
      </c>
      <c r="F80" s="16" t="s">
        <v>7</v>
      </c>
      <c r="G80" s="13"/>
    </row>
    <row r="81" spans="1:7" s="14" customFormat="1" ht="24" customHeight="1" x14ac:dyDescent="0.25">
      <c r="A81" s="10">
        <v>5</v>
      </c>
      <c r="B81" s="11" t="s">
        <v>136</v>
      </c>
      <c r="C81" s="11" t="s">
        <v>137</v>
      </c>
      <c r="D81" s="13"/>
      <c r="E81" s="10" t="s">
        <v>138</v>
      </c>
      <c r="F81" s="11" t="s">
        <v>44</v>
      </c>
      <c r="G81" s="13">
        <f t="shared" si="4"/>
        <v>0</v>
      </c>
    </row>
    <row r="82" spans="1:7" s="14" customFormat="1" ht="12.95" customHeight="1" x14ac:dyDescent="0.25">
      <c r="A82" s="16" t="s">
        <v>7</v>
      </c>
      <c r="B82" s="16" t="s">
        <v>7</v>
      </c>
      <c r="C82" s="17" t="s">
        <v>139</v>
      </c>
      <c r="D82" s="16"/>
      <c r="E82" s="16" t="s">
        <v>7</v>
      </c>
      <c r="F82" s="16" t="s">
        <v>7</v>
      </c>
      <c r="G82" s="13"/>
    </row>
    <row r="83" spans="1:7" s="14" customFormat="1" ht="24" customHeight="1" x14ac:dyDescent="0.25">
      <c r="A83" s="10">
        <v>6</v>
      </c>
      <c r="B83" s="11" t="s">
        <v>140</v>
      </c>
      <c r="C83" s="11" t="s">
        <v>141</v>
      </c>
      <c r="D83" s="13"/>
      <c r="E83" s="10" t="s">
        <v>100</v>
      </c>
      <c r="F83" s="11" t="s">
        <v>44</v>
      </c>
      <c r="G83" s="13">
        <f t="shared" si="4"/>
        <v>0</v>
      </c>
    </row>
    <row r="84" spans="1:7" s="14" customFormat="1" ht="12.95" customHeight="1" x14ac:dyDescent="0.25">
      <c r="A84" s="16" t="s">
        <v>7</v>
      </c>
      <c r="B84" s="16" t="s">
        <v>7</v>
      </c>
      <c r="C84" s="17" t="s">
        <v>142</v>
      </c>
      <c r="D84" s="16"/>
      <c r="E84" s="16" t="s">
        <v>7</v>
      </c>
      <c r="F84" s="16" t="s">
        <v>7</v>
      </c>
      <c r="G84" s="13"/>
    </row>
    <row r="85" spans="1:7" s="14" customFormat="1" ht="24" customHeight="1" x14ac:dyDescent="0.25">
      <c r="A85" s="10">
        <v>7</v>
      </c>
      <c r="B85" s="11" t="s">
        <v>143</v>
      </c>
      <c r="C85" s="11" t="s">
        <v>144</v>
      </c>
      <c r="D85" s="13"/>
      <c r="E85" s="10" t="s">
        <v>145</v>
      </c>
      <c r="F85" s="11" t="s">
        <v>44</v>
      </c>
      <c r="G85" s="13">
        <f t="shared" si="4"/>
        <v>0</v>
      </c>
    </row>
    <row r="86" spans="1:7" s="14" customFormat="1" ht="12.95" customHeight="1" x14ac:dyDescent="0.25">
      <c r="A86" s="16" t="s">
        <v>7</v>
      </c>
      <c r="B86" s="16" t="s">
        <v>7</v>
      </c>
      <c r="C86" s="17" t="s">
        <v>146</v>
      </c>
      <c r="D86" s="16"/>
      <c r="E86" s="16" t="s">
        <v>7</v>
      </c>
      <c r="F86" s="16" t="s">
        <v>7</v>
      </c>
      <c r="G86" s="13"/>
    </row>
    <row r="87" spans="1:7" s="14" customFormat="1" ht="12.95" customHeight="1" x14ac:dyDescent="0.25">
      <c r="A87" s="10">
        <v>8</v>
      </c>
      <c r="B87" s="11" t="s">
        <v>147</v>
      </c>
      <c r="C87" s="11" t="s">
        <v>148</v>
      </c>
      <c r="D87" s="13"/>
      <c r="E87" s="10" t="s">
        <v>149</v>
      </c>
      <c r="F87" s="11" t="s">
        <v>44</v>
      </c>
      <c r="G87" s="13">
        <f t="shared" si="4"/>
        <v>0</v>
      </c>
    </row>
    <row r="88" spans="1:7" s="14" customFormat="1" ht="24" customHeight="1" x14ac:dyDescent="0.25">
      <c r="A88" s="10">
        <v>9</v>
      </c>
      <c r="B88" s="11" t="s">
        <v>150</v>
      </c>
      <c r="C88" s="11" t="s">
        <v>151</v>
      </c>
      <c r="D88" s="13"/>
      <c r="E88" s="10" t="s">
        <v>100</v>
      </c>
      <c r="F88" s="11" t="s">
        <v>44</v>
      </c>
      <c r="G88" s="13">
        <f t="shared" si="4"/>
        <v>0</v>
      </c>
    </row>
    <row r="89" spans="1:7" s="14" customFormat="1" ht="12.95" customHeight="1" x14ac:dyDescent="0.25">
      <c r="A89" s="10">
        <v>10</v>
      </c>
      <c r="B89" s="11" t="s">
        <v>124</v>
      </c>
      <c r="C89" s="11" t="s">
        <v>152</v>
      </c>
      <c r="D89" s="13"/>
      <c r="E89" s="10" t="s">
        <v>56</v>
      </c>
      <c r="F89" s="11" t="s">
        <v>44</v>
      </c>
      <c r="G89" s="13">
        <f t="shared" si="4"/>
        <v>0</v>
      </c>
    </row>
    <row r="90" spans="1:7" s="14" customFormat="1" ht="24" customHeight="1" x14ac:dyDescent="0.25">
      <c r="A90" s="10">
        <v>11</v>
      </c>
      <c r="B90" s="11" t="s">
        <v>126</v>
      </c>
      <c r="C90" s="11" t="s">
        <v>153</v>
      </c>
      <c r="D90" s="13"/>
      <c r="E90" s="10" t="s">
        <v>154</v>
      </c>
      <c r="F90" s="11" t="s">
        <v>44</v>
      </c>
      <c r="G90" s="13">
        <f t="shared" si="4"/>
        <v>0</v>
      </c>
    </row>
    <row r="91" spans="1:7" s="14" customFormat="1" ht="24" customHeight="1" x14ac:dyDescent="0.25">
      <c r="A91" s="10">
        <v>12</v>
      </c>
      <c r="B91" s="11" t="s">
        <v>155</v>
      </c>
      <c r="C91" s="11" t="s">
        <v>156</v>
      </c>
      <c r="D91" s="13"/>
      <c r="E91" s="10" t="s">
        <v>107</v>
      </c>
      <c r="F91" s="11" t="s">
        <v>75</v>
      </c>
      <c r="G91" s="13">
        <f t="shared" si="4"/>
        <v>0</v>
      </c>
    </row>
    <row r="92" spans="1:7" s="14" customFormat="1" ht="24" customHeight="1" x14ac:dyDescent="0.25">
      <c r="A92" s="16" t="s">
        <v>7</v>
      </c>
      <c r="B92" s="16" t="s">
        <v>7</v>
      </c>
      <c r="C92" s="17" t="s">
        <v>71</v>
      </c>
      <c r="D92" s="16"/>
      <c r="E92" s="16" t="s">
        <v>7</v>
      </c>
      <c r="F92" s="16" t="s">
        <v>7</v>
      </c>
      <c r="G92" s="13"/>
    </row>
    <row r="93" spans="1:7" s="14" customFormat="1" ht="24" customHeight="1" x14ac:dyDescent="0.25">
      <c r="A93" s="10">
        <v>13</v>
      </c>
      <c r="B93" s="11" t="s">
        <v>157</v>
      </c>
      <c r="C93" s="11" t="s">
        <v>158</v>
      </c>
      <c r="D93" s="13"/>
      <c r="E93" s="10" t="s">
        <v>159</v>
      </c>
      <c r="F93" s="11" t="s">
        <v>75</v>
      </c>
      <c r="G93" s="13">
        <f t="shared" si="4"/>
        <v>0</v>
      </c>
    </row>
    <row r="94" spans="1:7" s="14" customFormat="1" ht="12.95" customHeight="1" x14ac:dyDescent="0.25">
      <c r="A94" s="16" t="s">
        <v>7</v>
      </c>
      <c r="B94" s="16" t="s">
        <v>7</v>
      </c>
      <c r="C94" s="17" t="s">
        <v>160</v>
      </c>
      <c r="D94" s="16"/>
      <c r="E94" s="16" t="s">
        <v>7</v>
      </c>
      <c r="F94" s="16" t="s">
        <v>7</v>
      </c>
      <c r="G94" s="13"/>
    </row>
    <row r="95" spans="1:7" s="14" customFormat="1" ht="12.95" customHeight="1" x14ac:dyDescent="0.25">
      <c r="A95" s="10">
        <v>14</v>
      </c>
      <c r="B95" s="11" t="s">
        <v>161</v>
      </c>
      <c r="C95" s="11" t="s">
        <v>162</v>
      </c>
      <c r="D95" s="13"/>
      <c r="E95" s="10" t="s">
        <v>163</v>
      </c>
      <c r="F95" s="11" t="s">
        <v>44</v>
      </c>
      <c r="G95" s="13">
        <f t="shared" si="4"/>
        <v>0</v>
      </c>
    </row>
    <row r="96" spans="1:7" s="14" customFormat="1" ht="12.95" customHeight="1" x14ac:dyDescent="0.25">
      <c r="A96" s="16" t="s">
        <v>7</v>
      </c>
      <c r="B96" s="16" t="s">
        <v>7</v>
      </c>
      <c r="C96" s="17" t="s">
        <v>164</v>
      </c>
      <c r="D96" s="16"/>
      <c r="E96" s="16" t="s">
        <v>7</v>
      </c>
      <c r="F96" s="16" t="s">
        <v>7</v>
      </c>
      <c r="G96" s="13"/>
    </row>
    <row r="97" spans="1:7" s="14" customFormat="1" ht="24" customHeight="1" x14ac:dyDescent="0.25">
      <c r="A97" s="10">
        <v>15</v>
      </c>
      <c r="B97" s="11" t="s">
        <v>165</v>
      </c>
      <c r="C97" s="11" t="s">
        <v>166</v>
      </c>
      <c r="D97" s="13"/>
      <c r="E97" s="10" t="s">
        <v>167</v>
      </c>
      <c r="F97" s="11" t="s">
        <v>44</v>
      </c>
      <c r="G97" s="13">
        <f t="shared" si="4"/>
        <v>0</v>
      </c>
    </row>
    <row r="98" spans="1:7" s="14" customFormat="1" ht="24" customHeight="1" x14ac:dyDescent="0.25">
      <c r="A98" s="10">
        <v>16</v>
      </c>
      <c r="B98" s="11" t="s">
        <v>168</v>
      </c>
      <c r="C98" s="15" t="s">
        <v>169</v>
      </c>
      <c r="D98" s="13"/>
      <c r="E98" s="10" t="s">
        <v>170</v>
      </c>
      <c r="F98" s="11" t="s">
        <v>44</v>
      </c>
      <c r="G98" s="13">
        <f t="shared" si="4"/>
        <v>0</v>
      </c>
    </row>
    <row r="99" spans="1:7" s="14" customFormat="1" ht="12.95" customHeight="1" x14ac:dyDescent="0.25">
      <c r="A99" s="7"/>
      <c r="B99" s="20"/>
      <c r="C99" s="88" t="s">
        <v>259</v>
      </c>
      <c r="D99" s="88"/>
      <c r="E99" s="88"/>
      <c r="F99" s="88"/>
      <c r="G99" s="21">
        <f>SUM(G77:G98)</f>
        <v>0</v>
      </c>
    </row>
    <row r="100" spans="1:7" s="14" customFormat="1" ht="12.95" customHeight="1" x14ac:dyDescent="0.25"/>
    <row r="101" spans="1:7" s="14" customFormat="1" ht="12.95" customHeight="1" x14ac:dyDescent="0.25"/>
    <row r="102" spans="1:7" s="14" customFormat="1" ht="12.95" customHeight="1" x14ac:dyDescent="0.25"/>
    <row r="103" spans="1:7" ht="2.85" customHeight="1" x14ac:dyDescent="0.25"/>
    <row r="104" spans="1:7" ht="17.100000000000001" customHeight="1" x14ac:dyDescent="0.25">
      <c r="A104" s="85" t="s">
        <v>171</v>
      </c>
      <c r="B104" s="87"/>
      <c r="C104" s="87"/>
      <c r="D104" s="87"/>
      <c r="E104" s="87"/>
      <c r="F104" s="87"/>
      <c r="G104" s="87"/>
    </row>
    <row r="105" spans="1:7" ht="2.85" customHeight="1" x14ac:dyDescent="0.25"/>
    <row r="106" spans="1:7" ht="11.45" customHeight="1" x14ac:dyDescent="0.25">
      <c r="A106" s="5" t="s">
        <v>35</v>
      </c>
      <c r="B106" s="6" t="s">
        <v>36</v>
      </c>
      <c r="C106" s="6" t="s">
        <v>20</v>
      </c>
      <c r="D106" s="5" t="s">
        <v>37</v>
      </c>
      <c r="E106" s="5" t="s">
        <v>38</v>
      </c>
      <c r="F106" s="6" t="s">
        <v>39</v>
      </c>
      <c r="G106" s="5" t="s">
        <v>40</v>
      </c>
    </row>
    <row r="107" spans="1:7" s="14" customFormat="1" ht="12.95" customHeight="1" x14ac:dyDescent="0.25">
      <c r="A107" s="10">
        <v>1</v>
      </c>
      <c r="B107" s="11" t="s">
        <v>172</v>
      </c>
      <c r="C107" s="12" t="s">
        <v>173</v>
      </c>
      <c r="D107" s="13"/>
      <c r="E107" s="10" t="s">
        <v>43</v>
      </c>
      <c r="F107" s="11" t="s">
        <v>44</v>
      </c>
      <c r="G107" s="13">
        <f t="shared" ref="G107:G116" si="5">D107*E107</f>
        <v>0</v>
      </c>
    </row>
    <row r="108" spans="1:7" s="14" customFormat="1" ht="12.95" customHeight="1" x14ac:dyDescent="0.25">
      <c r="A108" s="10">
        <v>2</v>
      </c>
      <c r="B108" s="11" t="s">
        <v>174</v>
      </c>
      <c r="C108" s="11" t="s">
        <v>175</v>
      </c>
      <c r="D108" s="13"/>
      <c r="E108" s="10" t="s">
        <v>43</v>
      </c>
      <c r="F108" s="11" t="s">
        <v>44</v>
      </c>
      <c r="G108" s="13">
        <f t="shared" si="5"/>
        <v>0</v>
      </c>
    </row>
    <row r="109" spans="1:7" s="14" customFormat="1" ht="12.95" customHeight="1" x14ac:dyDescent="0.25">
      <c r="A109" s="10">
        <v>3</v>
      </c>
      <c r="B109" s="11" t="s">
        <v>176</v>
      </c>
      <c r="C109" s="11" t="s">
        <v>177</v>
      </c>
      <c r="D109" s="13"/>
      <c r="E109" s="10" t="s">
        <v>178</v>
      </c>
      <c r="F109" s="11" t="s">
        <v>44</v>
      </c>
      <c r="G109" s="13">
        <f t="shared" si="5"/>
        <v>0</v>
      </c>
    </row>
    <row r="110" spans="1:7" s="14" customFormat="1" ht="12.95" customHeight="1" x14ac:dyDescent="0.25">
      <c r="A110" s="10">
        <v>4</v>
      </c>
      <c r="B110" s="11" t="s">
        <v>179</v>
      </c>
      <c r="C110" s="11" t="s">
        <v>180</v>
      </c>
      <c r="D110" s="13"/>
      <c r="E110" s="10" t="s">
        <v>134</v>
      </c>
      <c r="F110" s="11" t="s">
        <v>75</v>
      </c>
      <c r="G110" s="13">
        <f t="shared" si="5"/>
        <v>0</v>
      </c>
    </row>
    <row r="111" spans="1:7" s="14" customFormat="1" ht="12.95" customHeight="1" x14ac:dyDescent="0.25">
      <c r="A111" s="10">
        <v>5</v>
      </c>
      <c r="B111" s="11" t="s">
        <v>181</v>
      </c>
      <c r="C111" s="11" t="s">
        <v>182</v>
      </c>
      <c r="D111" s="13"/>
      <c r="E111" s="10" t="s">
        <v>167</v>
      </c>
      <c r="F111" s="11" t="s">
        <v>44</v>
      </c>
      <c r="G111" s="13">
        <f t="shared" si="5"/>
        <v>0</v>
      </c>
    </row>
    <row r="112" spans="1:7" s="14" customFormat="1" ht="12.95" customHeight="1" x14ac:dyDescent="0.25">
      <c r="A112" s="10">
        <v>6</v>
      </c>
      <c r="B112" s="11" t="s">
        <v>183</v>
      </c>
      <c r="C112" s="11" t="s">
        <v>184</v>
      </c>
      <c r="D112" s="13"/>
      <c r="E112" s="10" t="s">
        <v>149</v>
      </c>
      <c r="F112" s="11" t="s">
        <v>44</v>
      </c>
      <c r="G112" s="13">
        <f t="shared" si="5"/>
        <v>0</v>
      </c>
    </row>
    <row r="113" spans="1:7" s="14" customFormat="1" ht="12.95" customHeight="1" x14ac:dyDescent="0.25">
      <c r="A113" s="10">
        <v>7</v>
      </c>
      <c r="B113" s="11" t="s">
        <v>185</v>
      </c>
      <c r="C113" s="11" t="s">
        <v>186</v>
      </c>
      <c r="D113" s="13"/>
      <c r="E113" s="10" t="s">
        <v>167</v>
      </c>
      <c r="F113" s="11" t="s">
        <v>44</v>
      </c>
      <c r="G113" s="13">
        <f t="shared" si="5"/>
        <v>0</v>
      </c>
    </row>
    <row r="114" spans="1:7" s="14" customFormat="1" ht="12.95" customHeight="1" x14ac:dyDescent="0.25">
      <c r="A114" s="10">
        <v>8</v>
      </c>
      <c r="B114" s="11" t="s">
        <v>187</v>
      </c>
      <c r="C114" s="11" t="s">
        <v>188</v>
      </c>
      <c r="D114" s="13"/>
      <c r="E114" s="10" t="s">
        <v>167</v>
      </c>
      <c r="F114" s="11" t="s">
        <v>44</v>
      </c>
      <c r="G114" s="13">
        <f t="shared" si="5"/>
        <v>0</v>
      </c>
    </row>
    <row r="115" spans="1:7" s="14" customFormat="1" ht="12.95" customHeight="1" x14ac:dyDescent="0.25">
      <c r="A115" s="10">
        <v>9</v>
      </c>
      <c r="B115" s="11" t="s">
        <v>189</v>
      </c>
      <c r="C115" s="11" t="s">
        <v>190</v>
      </c>
      <c r="D115" s="13"/>
      <c r="E115" s="10" t="s">
        <v>167</v>
      </c>
      <c r="F115" s="11" t="s">
        <v>44</v>
      </c>
      <c r="G115" s="13">
        <f t="shared" si="5"/>
        <v>0</v>
      </c>
    </row>
    <row r="116" spans="1:7" s="14" customFormat="1" ht="12.95" customHeight="1" x14ac:dyDescent="0.25">
      <c r="A116" s="10">
        <v>10</v>
      </c>
      <c r="B116" s="11" t="s">
        <v>191</v>
      </c>
      <c r="C116" s="15" t="s">
        <v>192</v>
      </c>
      <c r="D116" s="13"/>
      <c r="E116" s="10" t="s">
        <v>167</v>
      </c>
      <c r="F116" s="11" t="s">
        <v>44</v>
      </c>
      <c r="G116" s="13">
        <f t="shared" si="5"/>
        <v>0</v>
      </c>
    </row>
    <row r="117" spans="1:7" s="14" customFormat="1" ht="12.95" customHeight="1" x14ac:dyDescent="0.25">
      <c r="A117" s="7"/>
      <c r="B117" s="20"/>
      <c r="C117" s="88" t="s">
        <v>260</v>
      </c>
      <c r="D117" s="88"/>
      <c r="E117" s="88"/>
      <c r="F117" s="88"/>
      <c r="G117" s="21">
        <f>SUM(G107:G116)</f>
        <v>0</v>
      </c>
    </row>
    <row r="118" spans="1:7" s="14" customFormat="1" ht="12.95" customHeight="1" x14ac:dyDescent="0.25"/>
    <row r="119" spans="1:7" s="14" customFormat="1" ht="12.95" customHeight="1" x14ac:dyDescent="0.25"/>
    <row r="120" spans="1:7" s="14" customFormat="1" ht="12.95" customHeight="1" x14ac:dyDescent="0.25"/>
    <row r="121" spans="1:7" ht="2.85" customHeight="1" x14ac:dyDescent="0.25"/>
    <row r="122" spans="1:7" ht="0" hidden="1" customHeight="1" x14ac:dyDescent="0.25"/>
    <row r="123" spans="1:7" ht="17.100000000000001" customHeight="1" x14ac:dyDescent="0.25">
      <c r="A123" s="86" t="s">
        <v>193</v>
      </c>
      <c r="B123" s="87"/>
      <c r="C123" s="87"/>
      <c r="D123" s="87"/>
      <c r="E123" s="87"/>
      <c r="F123" s="87"/>
      <c r="G123" s="87"/>
    </row>
    <row r="124" spans="1:7" ht="2.85" customHeight="1" x14ac:dyDescent="0.25"/>
    <row r="125" spans="1:7" ht="11.45" customHeight="1" x14ac:dyDescent="0.25">
      <c r="A125" s="5" t="s">
        <v>35</v>
      </c>
      <c r="B125" s="6" t="s">
        <v>36</v>
      </c>
      <c r="C125" s="6" t="s">
        <v>20</v>
      </c>
      <c r="D125" s="5" t="s">
        <v>37</v>
      </c>
      <c r="E125" s="5" t="s">
        <v>38</v>
      </c>
      <c r="F125" s="6" t="s">
        <v>39</v>
      </c>
      <c r="G125" s="5" t="s">
        <v>40</v>
      </c>
    </row>
    <row r="126" spans="1:7" s="14" customFormat="1" ht="12.95" customHeight="1" x14ac:dyDescent="0.25">
      <c r="A126" s="25">
        <v>1</v>
      </c>
      <c r="B126" s="22" t="s">
        <v>194</v>
      </c>
      <c r="C126" s="22" t="s">
        <v>195</v>
      </c>
      <c r="D126" s="26"/>
      <c r="E126" s="26">
        <v>26</v>
      </c>
      <c r="F126" s="22" t="s">
        <v>44</v>
      </c>
      <c r="G126" s="13">
        <f t="shared" ref="G126:G161" si="6">D126*E126</f>
        <v>0</v>
      </c>
    </row>
    <row r="127" spans="1:7" s="14" customFormat="1" ht="12.95" customHeight="1" x14ac:dyDescent="0.25">
      <c r="A127" s="25">
        <v>2</v>
      </c>
      <c r="B127" s="22" t="s">
        <v>196</v>
      </c>
      <c r="C127" s="22" t="s">
        <v>197</v>
      </c>
      <c r="D127" s="26"/>
      <c r="E127" s="26">
        <v>23</v>
      </c>
      <c r="F127" s="22" t="s">
        <v>44</v>
      </c>
      <c r="G127" s="13">
        <f t="shared" si="6"/>
        <v>0</v>
      </c>
    </row>
    <row r="128" spans="1:7" s="14" customFormat="1" ht="12.95" customHeight="1" x14ac:dyDescent="0.25">
      <c r="A128" s="89">
        <v>3</v>
      </c>
      <c r="B128" s="91" t="s">
        <v>198</v>
      </c>
      <c r="C128" s="22" t="s">
        <v>199</v>
      </c>
      <c r="D128" s="27"/>
      <c r="E128" s="27">
        <v>635</v>
      </c>
      <c r="F128" s="22" t="s">
        <v>75</v>
      </c>
      <c r="G128" s="13">
        <f t="shared" si="6"/>
        <v>0</v>
      </c>
    </row>
    <row r="129" spans="1:7" s="14" customFormat="1" ht="24" customHeight="1" x14ac:dyDescent="0.25">
      <c r="A129" s="90"/>
      <c r="B129" s="90"/>
      <c r="C129" s="22" t="s">
        <v>71</v>
      </c>
      <c r="D129" s="24"/>
      <c r="E129" s="24"/>
      <c r="F129" s="24"/>
      <c r="G129" s="13"/>
    </row>
    <row r="130" spans="1:7" s="14" customFormat="1" ht="12.95" customHeight="1" x14ac:dyDescent="0.25">
      <c r="A130" s="89">
        <v>4</v>
      </c>
      <c r="B130" s="91" t="s">
        <v>200</v>
      </c>
      <c r="C130" s="22" t="s">
        <v>201</v>
      </c>
      <c r="D130" s="27"/>
      <c r="E130" s="27">
        <v>46</v>
      </c>
      <c r="F130" s="22" t="s">
        <v>75</v>
      </c>
      <c r="G130" s="13">
        <f t="shared" si="6"/>
        <v>0</v>
      </c>
    </row>
    <row r="131" spans="1:7" s="14" customFormat="1" ht="12.95" customHeight="1" x14ac:dyDescent="0.25">
      <c r="A131" s="90"/>
      <c r="B131" s="90"/>
      <c r="C131" s="22" t="s">
        <v>160</v>
      </c>
      <c r="D131" s="24"/>
      <c r="E131" s="24"/>
      <c r="F131" s="24"/>
      <c r="G131" s="13"/>
    </row>
    <row r="132" spans="1:7" s="14" customFormat="1" ht="12.95" customHeight="1" x14ac:dyDescent="0.25">
      <c r="A132" s="25">
        <v>5</v>
      </c>
      <c r="B132" s="22" t="s">
        <v>202</v>
      </c>
      <c r="C132" s="22" t="s">
        <v>203</v>
      </c>
      <c r="D132" s="26"/>
      <c r="E132" s="26">
        <v>18</v>
      </c>
      <c r="F132" s="22" t="s">
        <v>44</v>
      </c>
      <c r="G132" s="13">
        <f t="shared" si="6"/>
        <v>0</v>
      </c>
    </row>
    <row r="133" spans="1:7" s="14" customFormat="1" ht="12.95" customHeight="1" x14ac:dyDescent="0.25">
      <c r="A133" s="25">
        <v>6</v>
      </c>
      <c r="B133" s="22" t="s">
        <v>204</v>
      </c>
      <c r="C133" s="22" t="s">
        <v>205</v>
      </c>
      <c r="D133" s="26"/>
      <c r="E133" s="26">
        <v>23</v>
      </c>
      <c r="F133" s="22" t="s">
        <v>44</v>
      </c>
      <c r="G133" s="13">
        <f t="shared" si="6"/>
        <v>0</v>
      </c>
    </row>
    <row r="134" spans="1:7" s="14" customFormat="1" ht="24" customHeight="1" x14ac:dyDescent="0.25">
      <c r="A134" s="25">
        <v>7</v>
      </c>
      <c r="B134" s="22" t="s">
        <v>206</v>
      </c>
      <c r="C134" s="22" t="s">
        <v>207</v>
      </c>
      <c r="D134" s="26"/>
      <c r="E134" s="26">
        <v>23</v>
      </c>
      <c r="F134" s="22" t="s">
        <v>44</v>
      </c>
      <c r="G134" s="13">
        <f t="shared" si="6"/>
        <v>0</v>
      </c>
    </row>
    <row r="135" spans="1:7" s="14" customFormat="1" ht="12.95" customHeight="1" x14ac:dyDescent="0.25">
      <c r="A135" s="89">
        <v>8</v>
      </c>
      <c r="B135" s="91" t="s">
        <v>208</v>
      </c>
      <c r="C135" s="22" t="s">
        <v>209</v>
      </c>
      <c r="D135" s="27"/>
      <c r="E135" s="27">
        <v>218</v>
      </c>
      <c r="F135" s="22" t="s">
        <v>75</v>
      </c>
      <c r="G135" s="13">
        <f t="shared" si="6"/>
        <v>0</v>
      </c>
    </row>
    <row r="136" spans="1:7" s="14" customFormat="1" ht="24" customHeight="1" x14ac:dyDescent="0.25">
      <c r="A136" s="90"/>
      <c r="B136" s="90"/>
      <c r="C136" s="22" t="s">
        <v>131</v>
      </c>
      <c r="D136" s="24"/>
      <c r="E136" s="24"/>
      <c r="F136" s="24"/>
      <c r="G136" s="13"/>
    </row>
    <row r="137" spans="1:7" s="14" customFormat="1" ht="12.95" customHeight="1" x14ac:dyDescent="0.25">
      <c r="A137" s="89">
        <v>9</v>
      </c>
      <c r="B137" s="91" t="s">
        <v>210</v>
      </c>
      <c r="C137" s="22" t="s">
        <v>211</v>
      </c>
      <c r="D137" s="27"/>
      <c r="E137" s="27">
        <v>845</v>
      </c>
      <c r="F137" s="22" t="s">
        <v>75</v>
      </c>
      <c r="G137" s="13">
        <f t="shared" si="6"/>
        <v>0</v>
      </c>
    </row>
    <row r="138" spans="1:7" s="14" customFormat="1" ht="24" customHeight="1" x14ac:dyDescent="0.25">
      <c r="A138" s="90"/>
      <c r="B138" s="90"/>
      <c r="C138" s="22" t="s">
        <v>135</v>
      </c>
      <c r="D138" s="24"/>
      <c r="E138" s="24"/>
      <c r="F138" s="24"/>
      <c r="G138" s="13"/>
    </row>
    <row r="139" spans="1:7" s="14" customFormat="1" ht="24" customHeight="1" x14ac:dyDescent="0.25">
      <c r="A139" s="25">
        <v>10</v>
      </c>
      <c r="B139" s="22" t="s">
        <v>212</v>
      </c>
      <c r="C139" s="22" t="s">
        <v>213</v>
      </c>
      <c r="D139" s="26"/>
      <c r="E139" s="26">
        <v>5</v>
      </c>
      <c r="F139" s="22" t="s">
        <v>44</v>
      </c>
      <c r="G139" s="13">
        <f t="shared" si="6"/>
        <v>0</v>
      </c>
    </row>
    <row r="140" spans="1:7" s="14" customFormat="1" ht="24" customHeight="1" x14ac:dyDescent="0.25">
      <c r="A140" s="25">
        <v>11</v>
      </c>
      <c r="B140" s="22" t="s">
        <v>214</v>
      </c>
      <c r="C140" s="22" t="s">
        <v>215</v>
      </c>
      <c r="D140" s="26"/>
      <c r="E140" s="26">
        <v>2</v>
      </c>
      <c r="F140" s="22" t="s">
        <v>44</v>
      </c>
      <c r="G140" s="13">
        <f t="shared" si="6"/>
        <v>0</v>
      </c>
    </row>
    <row r="141" spans="1:7" s="14" customFormat="1" ht="24" customHeight="1" x14ac:dyDescent="0.25">
      <c r="A141" s="25">
        <v>12</v>
      </c>
      <c r="B141" s="22" t="s">
        <v>216</v>
      </c>
      <c r="C141" s="22" t="s">
        <v>217</v>
      </c>
      <c r="D141" s="26"/>
      <c r="E141" s="26">
        <v>9</v>
      </c>
      <c r="F141" s="22" t="s">
        <v>44</v>
      </c>
      <c r="G141" s="13">
        <f t="shared" si="6"/>
        <v>0</v>
      </c>
    </row>
    <row r="142" spans="1:7" s="14" customFormat="1" ht="24" customHeight="1" x14ac:dyDescent="0.25">
      <c r="A142" s="25">
        <v>13</v>
      </c>
      <c r="B142" s="22" t="s">
        <v>218</v>
      </c>
      <c r="C142" s="22" t="s">
        <v>219</v>
      </c>
      <c r="D142" s="26"/>
      <c r="E142" s="26">
        <v>4</v>
      </c>
      <c r="F142" s="22" t="s">
        <v>44</v>
      </c>
      <c r="G142" s="13">
        <f t="shared" si="6"/>
        <v>0</v>
      </c>
    </row>
    <row r="143" spans="1:7" s="14" customFormat="1" ht="36" customHeight="1" x14ac:dyDescent="0.25">
      <c r="A143" s="25">
        <v>14</v>
      </c>
      <c r="B143" s="22" t="s">
        <v>220</v>
      </c>
      <c r="C143" s="22" t="s">
        <v>221</v>
      </c>
      <c r="D143" s="26"/>
      <c r="E143" s="26">
        <v>6</v>
      </c>
      <c r="F143" s="22" t="s">
        <v>44</v>
      </c>
      <c r="G143" s="13">
        <f t="shared" si="6"/>
        <v>0</v>
      </c>
    </row>
    <row r="144" spans="1:7" s="14" customFormat="1" ht="24" customHeight="1" x14ac:dyDescent="0.25">
      <c r="A144" s="25">
        <v>15</v>
      </c>
      <c r="B144" s="22" t="s">
        <v>222</v>
      </c>
      <c r="C144" s="22" t="s">
        <v>223</v>
      </c>
      <c r="D144" s="26"/>
      <c r="E144" s="26">
        <v>7</v>
      </c>
      <c r="F144" s="22" t="s">
        <v>44</v>
      </c>
      <c r="G144" s="13">
        <f t="shared" si="6"/>
        <v>0</v>
      </c>
    </row>
    <row r="145" spans="1:7" s="14" customFormat="1" ht="24" customHeight="1" x14ac:dyDescent="0.25">
      <c r="A145" s="25">
        <v>16</v>
      </c>
      <c r="B145" s="22" t="s">
        <v>224</v>
      </c>
      <c r="C145" s="22" t="s">
        <v>225</v>
      </c>
      <c r="D145" s="26"/>
      <c r="E145" s="26">
        <v>4</v>
      </c>
      <c r="F145" s="22" t="s">
        <v>44</v>
      </c>
      <c r="G145" s="13">
        <f t="shared" si="6"/>
        <v>0</v>
      </c>
    </row>
    <row r="146" spans="1:7" s="14" customFormat="1" ht="24" customHeight="1" x14ac:dyDescent="0.25">
      <c r="A146" s="25">
        <v>17</v>
      </c>
      <c r="B146" s="22" t="s">
        <v>226</v>
      </c>
      <c r="C146" s="22" t="s">
        <v>227</v>
      </c>
      <c r="D146" s="26"/>
      <c r="E146" s="26">
        <v>1</v>
      </c>
      <c r="F146" s="22" t="s">
        <v>44</v>
      </c>
      <c r="G146" s="13">
        <f t="shared" si="6"/>
        <v>0</v>
      </c>
    </row>
    <row r="147" spans="1:7" s="14" customFormat="1" ht="24" customHeight="1" x14ac:dyDescent="0.25">
      <c r="A147" s="25">
        <v>18</v>
      </c>
      <c r="B147" s="22" t="s">
        <v>228</v>
      </c>
      <c r="C147" s="22" t="s">
        <v>229</v>
      </c>
      <c r="D147" s="26"/>
      <c r="E147" s="26">
        <v>1</v>
      </c>
      <c r="F147" s="22" t="s">
        <v>44</v>
      </c>
      <c r="G147" s="13">
        <f t="shared" si="6"/>
        <v>0</v>
      </c>
    </row>
    <row r="148" spans="1:7" s="14" customFormat="1" ht="24" customHeight="1" x14ac:dyDescent="0.25">
      <c r="A148" s="25">
        <v>19</v>
      </c>
      <c r="B148" s="22" t="s">
        <v>230</v>
      </c>
      <c r="C148" s="22" t="s">
        <v>231</v>
      </c>
      <c r="D148" s="26"/>
      <c r="E148" s="26">
        <v>10</v>
      </c>
      <c r="F148" s="22" t="s">
        <v>44</v>
      </c>
      <c r="G148" s="13">
        <f t="shared" si="6"/>
        <v>0</v>
      </c>
    </row>
    <row r="149" spans="1:7" s="14" customFormat="1" ht="24" customHeight="1" x14ac:dyDescent="0.25">
      <c r="A149" s="25">
        <v>20</v>
      </c>
      <c r="B149" s="22" t="s">
        <v>232</v>
      </c>
      <c r="C149" s="22" t="s">
        <v>233</v>
      </c>
      <c r="D149" s="26"/>
      <c r="E149" s="26">
        <v>7</v>
      </c>
      <c r="F149" s="22" t="s">
        <v>44</v>
      </c>
      <c r="G149" s="13">
        <f t="shared" si="6"/>
        <v>0</v>
      </c>
    </row>
    <row r="150" spans="1:7" s="14" customFormat="1" ht="36" customHeight="1" x14ac:dyDescent="0.25">
      <c r="A150" s="25">
        <v>21</v>
      </c>
      <c r="B150" s="22" t="s">
        <v>234</v>
      </c>
      <c r="C150" s="22" t="s">
        <v>235</v>
      </c>
      <c r="D150" s="26"/>
      <c r="E150" s="26">
        <v>1</v>
      </c>
      <c r="F150" s="22" t="s">
        <v>44</v>
      </c>
      <c r="G150" s="13">
        <f t="shared" si="6"/>
        <v>0</v>
      </c>
    </row>
    <row r="151" spans="1:7" s="14" customFormat="1" ht="36" customHeight="1" x14ac:dyDescent="0.25">
      <c r="A151" s="25">
        <v>22</v>
      </c>
      <c r="B151" s="22" t="s">
        <v>236</v>
      </c>
      <c r="C151" s="22" t="s">
        <v>237</v>
      </c>
      <c r="D151" s="26"/>
      <c r="E151" s="26">
        <v>1</v>
      </c>
      <c r="F151" s="22" t="s">
        <v>44</v>
      </c>
      <c r="G151" s="13">
        <f t="shared" si="6"/>
        <v>0</v>
      </c>
    </row>
    <row r="152" spans="1:7" s="14" customFormat="1" ht="24" customHeight="1" x14ac:dyDescent="0.25">
      <c r="A152" s="25">
        <v>23</v>
      </c>
      <c r="B152" s="22" t="s">
        <v>238</v>
      </c>
      <c r="C152" s="22" t="s">
        <v>239</v>
      </c>
      <c r="D152" s="26"/>
      <c r="E152" s="26">
        <v>3</v>
      </c>
      <c r="F152" s="22" t="s">
        <v>44</v>
      </c>
      <c r="G152" s="13">
        <f t="shared" si="6"/>
        <v>0</v>
      </c>
    </row>
    <row r="153" spans="1:7" s="14" customFormat="1" ht="12.95" customHeight="1" x14ac:dyDescent="0.25">
      <c r="A153" s="25">
        <v>24</v>
      </c>
      <c r="B153" s="22" t="s">
        <v>240</v>
      </c>
      <c r="C153" s="22" t="s">
        <v>241</v>
      </c>
      <c r="D153" s="26"/>
      <c r="E153" s="26">
        <v>20</v>
      </c>
      <c r="F153" s="22" t="s">
        <v>44</v>
      </c>
      <c r="G153" s="13">
        <f t="shared" si="6"/>
        <v>0</v>
      </c>
    </row>
    <row r="154" spans="1:7" s="14" customFormat="1" ht="12.95" customHeight="1" x14ac:dyDescent="0.25">
      <c r="A154" s="25">
        <v>25</v>
      </c>
      <c r="B154" s="22" t="s">
        <v>242</v>
      </c>
      <c r="C154" s="22" t="s">
        <v>243</v>
      </c>
      <c r="D154" s="26"/>
      <c r="E154" s="26">
        <v>3</v>
      </c>
      <c r="F154" s="22" t="s">
        <v>44</v>
      </c>
      <c r="G154" s="13">
        <f t="shared" si="6"/>
        <v>0</v>
      </c>
    </row>
    <row r="155" spans="1:7" s="14" customFormat="1" ht="12.95" customHeight="1" x14ac:dyDescent="0.25">
      <c r="A155" s="89">
        <v>26</v>
      </c>
      <c r="B155" s="91" t="s">
        <v>244</v>
      </c>
      <c r="C155" s="22" t="s">
        <v>245</v>
      </c>
      <c r="D155" s="27"/>
      <c r="E155" s="27">
        <v>635</v>
      </c>
      <c r="F155" s="22" t="s">
        <v>75</v>
      </c>
      <c r="G155" s="13">
        <f t="shared" si="6"/>
        <v>0</v>
      </c>
    </row>
    <row r="156" spans="1:7" s="14" customFormat="1" ht="24" customHeight="1" x14ac:dyDescent="0.25">
      <c r="A156" s="90"/>
      <c r="B156" s="90"/>
      <c r="C156" s="22" t="s">
        <v>71</v>
      </c>
      <c r="D156" s="24"/>
      <c r="E156" s="24"/>
      <c r="F156" s="24"/>
      <c r="G156" s="13"/>
    </row>
    <row r="157" spans="1:7" s="14" customFormat="1" ht="12.95" customHeight="1" x14ac:dyDescent="0.25">
      <c r="A157" s="89">
        <v>27</v>
      </c>
      <c r="B157" s="91" t="s">
        <v>246</v>
      </c>
      <c r="C157" s="22" t="s">
        <v>247</v>
      </c>
      <c r="D157" s="27"/>
      <c r="E157" s="27">
        <v>860</v>
      </c>
      <c r="F157" s="22" t="s">
        <v>75</v>
      </c>
      <c r="G157" s="13">
        <f t="shared" si="6"/>
        <v>0</v>
      </c>
    </row>
    <row r="158" spans="1:7" s="14" customFormat="1" ht="24" customHeight="1" x14ac:dyDescent="0.25">
      <c r="A158" s="90"/>
      <c r="B158" s="90"/>
      <c r="C158" s="22" t="s">
        <v>111</v>
      </c>
      <c r="D158" s="24"/>
      <c r="E158" s="24"/>
      <c r="F158" s="24"/>
      <c r="G158" s="13"/>
    </row>
    <row r="159" spans="1:7" s="14" customFormat="1" ht="12.95" customHeight="1" x14ac:dyDescent="0.25">
      <c r="A159" s="25">
        <v>28</v>
      </c>
      <c r="B159" s="22" t="s">
        <v>248</v>
      </c>
      <c r="C159" s="22" t="s">
        <v>249</v>
      </c>
      <c r="D159" s="26"/>
      <c r="E159" s="26">
        <v>11</v>
      </c>
      <c r="F159" s="22" t="s">
        <v>44</v>
      </c>
      <c r="G159" s="13">
        <f t="shared" si="6"/>
        <v>0</v>
      </c>
    </row>
    <row r="160" spans="1:7" s="14" customFormat="1" ht="12.95" customHeight="1" x14ac:dyDescent="0.25">
      <c r="A160" s="25">
        <v>29</v>
      </c>
      <c r="B160" s="22" t="s">
        <v>250</v>
      </c>
      <c r="C160" s="22" t="s">
        <v>251</v>
      </c>
      <c r="D160" s="26"/>
      <c r="E160" s="26">
        <v>2</v>
      </c>
      <c r="F160" s="22" t="s">
        <v>44</v>
      </c>
      <c r="G160" s="13">
        <f t="shared" si="6"/>
        <v>0</v>
      </c>
    </row>
    <row r="161" spans="1:7" s="14" customFormat="1" ht="12.95" customHeight="1" x14ac:dyDescent="0.25">
      <c r="A161" s="25">
        <v>30</v>
      </c>
      <c r="B161" s="22" t="s">
        <v>252</v>
      </c>
      <c r="C161" s="22" t="s">
        <v>253</v>
      </c>
      <c r="D161" s="26"/>
      <c r="E161" s="26">
        <v>10</v>
      </c>
      <c r="F161" s="22" t="s">
        <v>44</v>
      </c>
      <c r="G161" s="13">
        <f t="shared" si="6"/>
        <v>0</v>
      </c>
    </row>
    <row r="162" spans="1:7" s="14" customFormat="1" ht="12.95" customHeight="1" x14ac:dyDescent="0.25">
      <c r="A162" s="7"/>
      <c r="B162" s="20"/>
      <c r="C162" s="88" t="s">
        <v>261</v>
      </c>
      <c r="D162" s="88"/>
      <c r="E162" s="88"/>
      <c r="F162" s="88"/>
      <c r="G162" s="21">
        <f>SUM(G126:G161)</f>
        <v>0</v>
      </c>
    </row>
    <row r="163" spans="1:7" s="14" customFormat="1" ht="12.95" customHeight="1" x14ac:dyDescent="0.25"/>
    <row r="164" spans="1:7" s="14" customFormat="1" ht="12.95" customHeight="1" x14ac:dyDescent="0.25">
      <c r="A164" s="25"/>
      <c r="B164" s="22"/>
      <c r="C164" s="22" t="s">
        <v>262</v>
      </c>
      <c r="D164" s="26">
        <f>G128+G130+G135+G137+G155+G157</f>
        <v>0</v>
      </c>
      <c r="E164" s="26">
        <v>5</v>
      </c>
      <c r="F164" s="22" t="s">
        <v>263</v>
      </c>
      <c r="G164" s="13">
        <f>D164*E164/100</f>
        <v>0</v>
      </c>
    </row>
    <row r="165" spans="1:7" ht="0" hidden="1" customHeight="1" x14ac:dyDescent="0.25"/>
    <row r="166" spans="1:7" s="14" customFormat="1" ht="12.95" customHeight="1" x14ac:dyDescent="0.25">
      <c r="A166" s="7"/>
      <c r="B166" s="20"/>
      <c r="C166" s="88" t="s">
        <v>264</v>
      </c>
      <c r="D166" s="88"/>
      <c r="E166" s="88"/>
      <c r="F166" s="88"/>
      <c r="G166" s="21">
        <f>SUM(G162:G165)</f>
        <v>0</v>
      </c>
    </row>
  </sheetData>
  <mergeCells count="29">
    <mergeCell ref="A128:A129"/>
    <mergeCell ref="B128:B129"/>
    <mergeCell ref="A1:G1"/>
    <mergeCell ref="A2:G2"/>
    <mergeCell ref="A3:G3"/>
    <mergeCell ref="C27:F27"/>
    <mergeCell ref="C63:F63"/>
    <mergeCell ref="C17:F17"/>
    <mergeCell ref="A6:G6"/>
    <mergeCell ref="A9:G9"/>
    <mergeCell ref="A137:A138"/>
    <mergeCell ref="B137:B138"/>
    <mergeCell ref="A135:A136"/>
    <mergeCell ref="B135:B136"/>
    <mergeCell ref="A130:A131"/>
    <mergeCell ref="B130:B131"/>
    <mergeCell ref="C162:F162"/>
    <mergeCell ref="C166:F166"/>
    <mergeCell ref="A157:A158"/>
    <mergeCell ref="B157:B158"/>
    <mergeCell ref="A155:A156"/>
    <mergeCell ref="B155:B156"/>
    <mergeCell ref="A123:G123"/>
    <mergeCell ref="A104:G104"/>
    <mergeCell ref="C74:F74"/>
    <mergeCell ref="A69:G69"/>
    <mergeCell ref="A32:G32"/>
    <mergeCell ref="C99:F99"/>
    <mergeCell ref="C117:F117"/>
  </mergeCells>
  <pageMargins left="0.27559055118110237" right="0" top="0" bottom="0.39370078740157483" header="0" footer="0"/>
  <pageSetup paperSize="9" orientation="portrait" r:id="rId1"/>
  <headerFooter alignWithMargins="0">
    <oddFooter>&amp;Cstr.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Titulní list rozpočtu</vt:lpstr>
      <vt:lpstr>Rekapitulace</vt:lpstr>
      <vt:lpstr>Položky všech ceníků</vt:lpstr>
      <vt:lpstr>'Položky všech ceníků'!Názvy_tisku</vt:lpstr>
      <vt:lpstr>'Titulní list rozpočtu'!Názvy_tisku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Jirásek</dc:creator>
  <cp:lastModifiedBy>Lukáš Jirásek</cp:lastModifiedBy>
  <cp:lastPrinted>2024-12-19T12:23:07Z</cp:lastPrinted>
  <dcterms:created xsi:type="dcterms:W3CDTF">2024-10-31T10:54:52Z</dcterms:created>
  <dcterms:modified xsi:type="dcterms:W3CDTF">2024-12-19T12:23:12Z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