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enka\Desktop\"/>
    </mc:Choice>
  </mc:AlternateContent>
  <bookViews>
    <workbookView xWindow="0" yWindow="0" windowWidth="0" windowHeight="0"/>
  </bookViews>
  <sheets>
    <sheet name="Rekapitulace stavby" sheetId="1" r:id="rId1"/>
    <sheet name="000 - Vedlejší a ostatní ..." sheetId="2" r:id="rId2"/>
    <sheet name="001 - Stavební část" sheetId="3" r:id="rId3"/>
    <sheet name="002 - Kontejner" sheetId="4" r:id="rId4"/>
    <sheet name="003 - Přípojky inženýrský..." sheetId="5" r:id="rId5"/>
    <sheet name="Seznam figur" sheetId="6" r:id="rId6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'000 - Vedlejší a ostatní ...'!$C$119:$K$127</definedName>
    <definedName name="_xlnm.Print_Area" localSheetId="1">'000 - Vedlejší a ostatní ...'!$C$4:$J$76,'000 - Vedlejší a ostatní ...'!$C$82:$J$101,'000 - Vedlejší a ostatní ...'!$C$107:$K$127</definedName>
    <definedName name="_xlnm.Print_Titles" localSheetId="1">'000 - Vedlejší a ostatní ...'!$119:$119</definedName>
    <definedName name="_xlnm._FilterDatabase" localSheetId="2" hidden="1">'001 - Stavební část'!$C$130:$K$328</definedName>
    <definedName name="_xlnm.Print_Area" localSheetId="2">'001 - Stavební část'!$C$4:$J$76,'001 - Stavební část'!$C$82:$J$112,'001 - Stavební část'!$C$118:$K$328</definedName>
    <definedName name="_xlnm.Print_Titles" localSheetId="2">'001 - Stavební část'!$130:$130</definedName>
    <definedName name="_xlnm._FilterDatabase" localSheetId="3" hidden="1">'002 - Kontejner'!$C$117:$K$122</definedName>
    <definedName name="_xlnm.Print_Area" localSheetId="3">'002 - Kontejner'!$C$4:$J$76,'002 - Kontejner'!$C$82:$J$99,'002 - Kontejner'!$C$105:$K$122</definedName>
    <definedName name="_xlnm.Print_Titles" localSheetId="3">'002 - Kontejner'!$117:$117</definedName>
    <definedName name="_xlnm._FilterDatabase" localSheetId="4" hidden="1">'003 - Přípojky inženýrský...'!$C$124:$K$219</definedName>
    <definedName name="_xlnm.Print_Area" localSheetId="4">'003 - Přípojky inženýrský...'!$C$4:$J$76,'003 - Přípojky inženýrský...'!$C$82:$J$106,'003 - Přípojky inženýrský...'!$C$112:$K$219</definedName>
    <definedName name="_xlnm.Print_Titles" localSheetId="4">'003 - Přípojky inženýrský...'!$124:$124</definedName>
    <definedName name="_xlnm.Print_Area" localSheetId="5">'Seznam figur'!$C$4:$G$162</definedName>
    <definedName name="_xlnm.Print_Titles" localSheetId="5">'Seznam figur'!$9:$9</definedName>
  </definedNames>
  <calcPr/>
</workbook>
</file>

<file path=xl/calcChain.xml><?xml version="1.0" encoding="utf-8"?>
<calcChain xmlns="http://schemas.openxmlformats.org/spreadsheetml/2006/main">
  <c i="6" l="1" r="D7"/>
  <c i="5" r="J37"/>
  <c r="J36"/>
  <c i="1" r="AY98"/>
  <c i="5" r="J35"/>
  <c i="1" r="AX98"/>
  <c i="5"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09"/>
  <c r="BH209"/>
  <c r="BG209"/>
  <c r="BF209"/>
  <c r="T209"/>
  <c r="T208"/>
  <c r="R209"/>
  <c r="R208"/>
  <c r="P209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0"/>
  <c r="BH180"/>
  <c r="BG180"/>
  <c r="BF180"/>
  <c r="T180"/>
  <c r="T179"/>
  <c r="R180"/>
  <c r="R179"/>
  <c r="P180"/>
  <c r="P179"/>
  <c r="BI177"/>
  <c r="BH177"/>
  <c r="BG177"/>
  <c r="BF177"/>
  <c r="T177"/>
  <c r="R177"/>
  <c r="P177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5"/>
  <c r="BH135"/>
  <c r="BG135"/>
  <c r="BF135"/>
  <c r="T135"/>
  <c r="R135"/>
  <c r="P135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92"/>
  <c r="J17"/>
  <c r="J12"/>
  <c r="J119"/>
  <c r="E7"/>
  <c r="E115"/>
  <c i="4" r="J37"/>
  <c r="J36"/>
  <c i="1" r="AY97"/>
  <c i="4" r="J35"/>
  <c i="1" r="AX97"/>
  <c i="4" r="BI121"/>
  <c r="BH121"/>
  <c r="BG121"/>
  <c r="BF121"/>
  <c r="T121"/>
  <c r="T120"/>
  <c r="T119"/>
  <c r="T118"/>
  <c r="R121"/>
  <c r="R120"/>
  <c r="R119"/>
  <c r="R118"/>
  <c r="P121"/>
  <c r="P120"/>
  <c r="P119"/>
  <c r="P118"/>
  <c i="1" r="AU97"/>
  <c i="4" r="J115"/>
  <c r="J114"/>
  <c r="F114"/>
  <c r="F112"/>
  <c r="E110"/>
  <c r="J92"/>
  <c r="J91"/>
  <c r="F91"/>
  <c r="F89"/>
  <c r="E87"/>
  <c r="J18"/>
  <c r="E18"/>
  <c r="F115"/>
  <c r="J17"/>
  <c r="J12"/>
  <c r="J89"/>
  <c r="E7"/>
  <c r="E108"/>
  <c i="3" r="J37"/>
  <c r="J36"/>
  <c i="1" r="AY96"/>
  <c i="3" r="J35"/>
  <c i="1" r="AX96"/>
  <c i="3" r="BI325"/>
  <c r="BH325"/>
  <c r="BG325"/>
  <c r="BF325"/>
  <c r="T325"/>
  <c r="T324"/>
  <c r="R325"/>
  <c r="R324"/>
  <c r="P325"/>
  <c r="P324"/>
  <c r="BI323"/>
  <c r="BH323"/>
  <c r="BG323"/>
  <c r="BF323"/>
  <c r="T323"/>
  <c r="R323"/>
  <c r="P323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4"/>
  <c r="BH294"/>
  <c r="BG294"/>
  <c r="BF294"/>
  <c r="T294"/>
  <c r="R294"/>
  <c r="P294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5"/>
  <c r="BH265"/>
  <c r="BG265"/>
  <c r="BF265"/>
  <c r="T265"/>
  <c r="R265"/>
  <c r="P265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2"/>
  <c r="BH252"/>
  <c r="BG252"/>
  <c r="BF252"/>
  <c r="T252"/>
  <c r="R252"/>
  <c r="P252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T224"/>
  <c r="R225"/>
  <c r="R224"/>
  <c r="P225"/>
  <c r="P224"/>
  <c r="BI221"/>
  <c r="BH221"/>
  <c r="BG221"/>
  <c r="BF221"/>
  <c r="T221"/>
  <c r="T220"/>
  <c r="R221"/>
  <c r="R220"/>
  <c r="P221"/>
  <c r="P220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T198"/>
  <c r="R199"/>
  <c r="R198"/>
  <c r="P199"/>
  <c r="P198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7"/>
  <c r="BH147"/>
  <c r="BG147"/>
  <c r="BF147"/>
  <c r="T147"/>
  <c r="R147"/>
  <c r="P147"/>
  <c r="BI144"/>
  <c r="BH144"/>
  <c r="BG144"/>
  <c r="BF144"/>
  <c r="T144"/>
  <c r="R144"/>
  <c r="P144"/>
  <c r="BI137"/>
  <c r="BH137"/>
  <c r="BG137"/>
  <c r="BF137"/>
  <c r="T137"/>
  <c r="R137"/>
  <c r="P137"/>
  <c r="BI134"/>
  <c r="BH134"/>
  <c r="BG134"/>
  <c r="BF134"/>
  <c r="T134"/>
  <c r="R134"/>
  <c r="P134"/>
  <c r="J128"/>
  <c r="J127"/>
  <c r="F127"/>
  <c r="F125"/>
  <c r="E123"/>
  <c r="J92"/>
  <c r="J91"/>
  <c r="F91"/>
  <c r="F89"/>
  <c r="E87"/>
  <c r="J18"/>
  <c r="E18"/>
  <c r="F92"/>
  <c r="J17"/>
  <c r="J12"/>
  <c r="J125"/>
  <c r="E7"/>
  <c r="E121"/>
  <c i="2" r="J37"/>
  <c r="J36"/>
  <c i="1" r="AY95"/>
  <c i="2" r="J35"/>
  <c i="1" r="AX95"/>
  <c i="2" r="BI127"/>
  <c r="BH127"/>
  <c r="BG127"/>
  <c r="BF127"/>
  <c r="T127"/>
  <c r="T126"/>
  <c r="R127"/>
  <c r="R126"/>
  <c r="P127"/>
  <c r="P126"/>
  <c r="BI125"/>
  <c r="BH125"/>
  <c r="BG125"/>
  <c r="BF125"/>
  <c r="T125"/>
  <c r="T124"/>
  <c r="R125"/>
  <c r="R124"/>
  <c r="P125"/>
  <c r="P124"/>
  <c r="BI123"/>
  <c r="BH123"/>
  <c r="BG123"/>
  <c r="BF123"/>
  <c r="T123"/>
  <c r="T122"/>
  <c r="T121"/>
  <c r="T120"/>
  <c r="R123"/>
  <c r="R122"/>
  <c r="R121"/>
  <c r="R120"/>
  <c r="P123"/>
  <c r="P122"/>
  <c r="P121"/>
  <c r="P120"/>
  <c i="1" r="AU95"/>
  <c i="2"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1" r="L90"/>
  <c r="AM90"/>
  <c r="AM89"/>
  <c r="L89"/>
  <c r="AM87"/>
  <c r="L87"/>
  <c r="L85"/>
  <c r="L84"/>
  <c i="3" r="J164"/>
  <c r="J305"/>
  <c r="J289"/>
  <c r="BK252"/>
  <c r="BK236"/>
  <c r="BK218"/>
  <c r="BK179"/>
  <c r="BK172"/>
  <c r="J156"/>
  <c r="BK316"/>
  <c r="BK303"/>
  <c r="J291"/>
  <c r="J282"/>
  <c r="BK272"/>
  <c r="J261"/>
  <c r="BK247"/>
  <c r="J225"/>
  <c r="J199"/>
  <c r="J172"/>
  <c r="J158"/>
  <c r="BK144"/>
  <c i="4" r="BK121"/>
  <c r="J34"/>
  <c i="1" r="AW97"/>
  <c i="5" r="J206"/>
  <c r="BK192"/>
  <c r="BK158"/>
  <c r="BK140"/>
  <c r="J213"/>
  <c r="J202"/>
  <c r="BK198"/>
  <c r="BK186"/>
  <c r="J180"/>
  <c r="J209"/>
  <c r="J192"/>
  <c r="J175"/>
  <c r="BK213"/>
  <c r="J203"/>
  <c r="J186"/>
  <c r="BK166"/>
  <c r="BK156"/>
  <c r="J128"/>
  <c i="2" r="BK125"/>
  <c r="BK123"/>
  <c r="BK127"/>
  <c i="3" r="BK294"/>
  <c r="BK286"/>
  <c r="J276"/>
  <c r="BK245"/>
  <c r="J236"/>
  <c r="J228"/>
  <c r="J221"/>
  <c r="J204"/>
  <c r="J190"/>
  <c r="BK166"/>
  <c r="J152"/>
  <c r="J316"/>
  <c r="BK309"/>
  <c r="BK305"/>
  <c r="BK287"/>
  <c r="BK280"/>
  <c r="BK259"/>
  <c r="J241"/>
  <c r="BK212"/>
  <c r="J195"/>
  <c r="BK168"/>
  <c r="J144"/>
  <c r="BK314"/>
  <c r="BK282"/>
  <c r="BK248"/>
  <c r="J239"/>
  <c r="BK199"/>
  <c r="BK175"/>
  <c r="BK162"/>
  <c r="BK325"/>
  <c r="J323"/>
  <c r="J312"/>
  <c r="J292"/>
  <c r="J280"/>
  <c r="J270"/>
  <c r="J252"/>
  <c r="BK231"/>
  <c r="BK202"/>
  <c r="J186"/>
  <c r="J162"/>
  <c r="BK152"/>
  <c i="4" r="J121"/>
  <c r="F37"/>
  <c i="1" r="BD97"/>
  <c i="5" r="J212"/>
  <c r="J201"/>
  <c r="BK160"/>
  <c r="BK135"/>
  <c r="J218"/>
  <c r="J205"/>
  <c r="BK200"/>
  <c r="J195"/>
  <c r="BK185"/>
  <c r="J171"/>
  <c i="1" r="AS94"/>
  <c i="3" r="J314"/>
  <c r="J287"/>
  <c r="BK270"/>
  <c r="BK243"/>
  <c r="BK234"/>
  <c r="J212"/>
  <c r="BK192"/>
  <c r="J179"/>
  <c r="BK154"/>
  <c r="BK318"/>
  <c r="BK292"/>
  <c r="J284"/>
  <c r="J274"/>
  <c r="BK257"/>
  <c r="BK221"/>
  <c r="BK204"/>
  <c r="J192"/>
  <c r="J166"/>
  <c r="BK134"/>
  <c r="J303"/>
  <c r="J272"/>
  <c r="J247"/>
  <c r="J234"/>
  <c r="BK188"/>
  <c r="BK164"/>
  <c r="J137"/>
  <c r="BK323"/>
  <c r="J301"/>
  <c r="BK290"/>
  <c r="BK276"/>
  <c r="J257"/>
  <c r="BK241"/>
  <c r="J218"/>
  <c r="J197"/>
  <c r="J175"/>
  <c r="BK156"/>
  <c r="BK137"/>
  <c i="4" r="F36"/>
  <c i="1" r="BC97"/>
  <c i="5" r="BK216"/>
  <c r="BK209"/>
  <c r="J177"/>
  <c r="J143"/>
  <c r="BK201"/>
  <c r="BK188"/>
  <c r="BK151"/>
  <c r="BK143"/>
  <c r="J135"/>
  <c r="BK212"/>
  <c r="BK202"/>
  <c r="BK195"/>
  <c r="J185"/>
  <c r="J146"/>
  <c r="BK206"/>
  <c r="J200"/>
  <c r="BK177"/>
  <c r="J168"/>
  <c r="J158"/>
  <c r="J151"/>
  <c i="2" r="J127"/>
  <c r="J125"/>
  <c r="J123"/>
  <c i="3" r="BK307"/>
  <c r="BK289"/>
  <c r="BK284"/>
  <c r="J265"/>
  <c r="BK239"/>
  <c r="BK225"/>
  <c r="BK215"/>
  <c r="BK197"/>
  <c r="J188"/>
  <c r="J147"/>
  <c r="BK312"/>
  <c r="BK301"/>
  <c r="BK291"/>
  <c r="BK261"/>
  <c r="J243"/>
  <c r="J215"/>
  <c r="J202"/>
  <c r="BK186"/>
  <c r="BK147"/>
  <c r="J309"/>
  <c r="J290"/>
  <c r="J259"/>
  <c r="J245"/>
  <c r="J231"/>
  <c r="BK190"/>
  <c r="BK158"/>
  <c r="J325"/>
  <c r="J318"/>
  <c r="J307"/>
  <c r="J294"/>
  <c r="J286"/>
  <c r="BK274"/>
  <c r="BK265"/>
  <c r="J248"/>
  <c r="BK228"/>
  <c r="BK195"/>
  <c r="J168"/>
  <c r="J154"/>
  <c r="J134"/>
  <c i="4" r="F35"/>
  <c i="1" r="BB97"/>
  <c i="5" r="BK214"/>
  <c r="BK203"/>
  <c r="J166"/>
  <c r="J156"/>
  <c r="BK128"/>
  <c r="J216"/>
  <c r="BK204"/>
  <c r="BK199"/>
  <c r="BK168"/>
  <c r="BK154"/>
  <c r="BK146"/>
  <c r="J140"/>
  <c r="BK218"/>
  <c r="BK205"/>
  <c r="J199"/>
  <c r="J188"/>
  <c r="BK171"/>
  <c r="J214"/>
  <c r="J204"/>
  <c r="J198"/>
  <c r="BK180"/>
  <c r="BK175"/>
  <c r="J160"/>
  <c r="J154"/>
  <c i="3" l="1" r="R133"/>
  <c r="BK171"/>
  <c r="J171"/>
  <c r="J99"/>
  <c r="BK194"/>
  <c r="J194"/>
  <c r="J100"/>
  <c r="BK201"/>
  <c r="J201"/>
  <c r="J102"/>
  <c r="BK214"/>
  <c r="J214"/>
  <c r="J103"/>
  <c r="T227"/>
  <c r="T244"/>
  <c r="T283"/>
  <c r="T293"/>
  <c i="5" r="P127"/>
  <c r="P184"/>
  <c i="3" r="P133"/>
  <c r="R171"/>
  <c r="P194"/>
  <c r="P201"/>
  <c r="P214"/>
  <c r="BK227"/>
  <c r="J227"/>
  <c r="J107"/>
  <c r="BK244"/>
  <c r="J244"/>
  <c r="J108"/>
  <c r="BK283"/>
  <c r="J283"/>
  <c r="J109"/>
  <c r="BK293"/>
  <c r="J293"/>
  <c r="J110"/>
  <c i="5" r="T127"/>
  <c r="R170"/>
  <c r="T184"/>
  <c i="3" r="BK133"/>
  <c r="J133"/>
  <c r="J98"/>
  <c r="P171"/>
  <c r="R194"/>
  <c r="R201"/>
  <c r="T214"/>
  <c r="P227"/>
  <c r="P244"/>
  <c r="P283"/>
  <c r="R293"/>
  <c i="5" r="R127"/>
  <c r="P170"/>
  <c r="R184"/>
  <c r="R211"/>
  <c r="R210"/>
  <c r="T211"/>
  <c r="T210"/>
  <c r="P215"/>
  <c r="R215"/>
  <c i="3" r="T133"/>
  <c r="T132"/>
  <c r="T171"/>
  <c r="T194"/>
  <c r="T201"/>
  <c r="R214"/>
  <c r="R227"/>
  <c r="R244"/>
  <c r="R283"/>
  <c r="P293"/>
  <c i="5" r="BK127"/>
  <c r="J127"/>
  <c r="J98"/>
  <c r="BK170"/>
  <c r="J170"/>
  <c r="J99"/>
  <c r="T170"/>
  <c r="BK184"/>
  <c r="J184"/>
  <c r="J101"/>
  <c r="BK211"/>
  <c r="J211"/>
  <c r="J104"/>
  <c r="P211"/>
  <c r="P210"/>
  <c r="BK215"/>
  <c r="J215"/>
  <c r="J105"/>
  <c r="T215"/>
  <c i="2" r="BK122"/>
  <c r="J122"/>
  <c r="J98"/>
  <c i="3" r="BK198"/>
  <c r="J198"/>
  <c r="J101"/>
  <c i="4" r="BK120"/>
  <c r="J120"/>
  <c r="J98"/>
  <c i="5" r="BK179"/>
  <c r="J179"/>
  <c r="J100"/>
  <c i="3" r="BK220"/>
  <c r="J220"/>
  <c r="J104"/>
  <c r="BK324"/>
  <c r="J324"/>
  <c r="J111"/>
  <c i="2" r="BK124"/>
  <c r="J124"/>
  <c r="J99"/>
  <c r="BK126"/>
  <c r="J126"/>
  <c r="J100"/>
  <c i="3" r="BK224"/>
  <c r="J224"/>
  <c r="J105"/>
  <c i="5" r="BK208"/>
  <c r="J208"/>
  <c r="J102"/>
  <c r="F122"/>
  <c r="BE135"/>
  <c r="BE140"/>
  <c r="BE143"/>
  <c r="BE188"/>
  <c r="BE192"/>
  <c r="BE201"/>
  <c r="BE204"/>
  <c r="BE214"/>
  <c r="J89"/>
  <c r="BE151"/>
  <c r="BE156"/>
  <c r="BE158"/>
  <c r="BE166"/>
  <c r="BE177"/>
  <c r="BE180"/>
  <c r="BE185"/>
  <c r="BE198"/>
  <c r="BE200"/>
  <c r="BE203"/>
  <c r="BE216"/>
  <c r="BE218"/>
  <c r="E85"/>
  <c r="BE128"/>
  <c r="BE160"/>
  <c r="BE171"/>
  <c r="BE175"/>
  <c r="BE202"/>
  <c r="BE205"/>
  <c r="BE206"/>
  <c r="BE209"/>
  <c r="BE212"/>
  <c r="BE213"/>
  <c r="BE146"/>
  <c r="BE154"/>
  <c r="BE168"/>
  <c r="BE186"/>
  <c r="BE195"/>
  <c r="BE199"/>
  <c i="4" r="F92"/>
  <c r="BE121"/>
  <c r="E85"/>
  <c r="J112"/>
  <c i="3" r="BE147"/>
  <c r="BE154"/>
  <c r="BE164"/>
  <c r="BE190"/>
  <c r="BE192"/>
  <c r="BE212"/>
  <c r="BE218"/>
  <c r="BE234"/>
  <c r="BE236"/>
  <c r="BE287"/>
  <c r="BE323"/>
  <c r="BE325"/>
  <c r="E85"/>
  <c r="J89"/>
  <c r="BE137"/>
  <c r="BE166"/>
  <c r="BE179"/>
  <c r="BE195"/>
  <c r="BE197"/>
  <c r="BE202"/>
  <c r="BE221"/>
  <c r="BE225"/>
  <c r="BE239"/>
  <c r="BE241"/>
  <c r="BE259"/>
  <c r="BE261"/>
  <c r="BE270"/>
  <c r="BE284"/>
  <c r="BE286"/>
  <c r="BE291"/>
  <c r="BE294"/>
  <c r="BE312"/>
  <c r="F128"/>
  <c r="BE152"/>
  <c r="BE156"/>
  <c r="BE172"/>
  <c r="BE175"/>
  <c r="BE188"/>
  <c r="BE215"/>
  <c r="BE228"/>
  <c r="BE231"/>
  <c r="BE245"/>
  <c r="BE248"/>
  <c r="BE265"/>
  <c r="BE276"/>
  <c r="BE282"/>
  <c r="BE289"/>
  <c r="BE307"/>
  <c r="BE316"/>
  <c r="BE318"/>
  <c r="BE134"/>
  <c r="BE144"/>
  <c r="BE158"/>
  <c r="BE162"/>
  <c r="BE168"/>
  <c r="BE186"/>
  <c r="BE199"/>
  <c r="BE204"/>
  <c r="BE243"/>
  <c r="BE247"/>
  <c r="BE252"/>
  <c r="BE257"/>
  <c r="BE272"/>
  <c r="BE274"/>
  <c r="BE280"/>
  <c r="BE290"/>
  <c r="BE292"/>
  <c r="BE301"/>
  <c r="BE303"/>
  <c r="BE305"/>
  <c r="BE309"/>
  <c r="BE314"/>
  <c i="2" r="E85"/>
  <c r="J89"/>
  <c r="F92"/>
  <c r="BE123"/>
  <c r="BE125"/>
  <c r="BE127"/>
  <c r="F34"/>
  <c i="1" r="BA95"/>
  <c i="2" r="F37"/>
  <c i="1" r="BD95"/>
  <c i="3" r="F35"/>
  <c i="1" r="BB96"/>
  <c i="3" r="F37"/>
  <c i="1" r="BD96"/>
  <c i="2" r="F35"/>
  <c i="1" r="BB95"/>
  <c i="3" r="F34"/>
  <c i="1" r="BA96"/>
  <c i="4" r="F34"/>
  <c i="1" r="BA97"/>
  <c i="5" r="F34"/>
  <c i="1" r="BA98"/>
  <c i="5" r="F36"/>
  <c i="1" r="BC98"/>
  <c i="2" r="J34"/>
  <c i="1" r="AW95"/>
  <c i="3" r="F36"/>
  <c i="1" r="BC96"/>
  <c i="4" r="F33"/>
  <c i="1" r="AZ97"/>
  <c i="5" r="F37"/>
  <c i="1" r="BD98"/>
  <c i="2" r="F36"/>
  <c i="1" r="BC95"/>
  <c i="3" r="J34"/>
  <c i="1" r="AW96"/>
  <c i="5" r="J34"/>
  <c i="1" r="AW98"/>
  <c i="5" r="F35"/>
  <c i="1" r="BB98"/>
  <c i="3" l="1" r="R226"/>
  <c i="5" r="R126"/>
  <c r="R125"/>
  <c i="3" r="T226"/>
  <c r="T131"/>
  <c r="P132"/>
  <c r="P131"/>
  <c i="1" r="AU96"/>
  <c i="3" r="P226"/>
  <c i="5" r="T126"/>
  <c r="T125"/>
  <c r="P126"/>
  <c r="P125"/>
  <c i="1" r="AU98"/>
  <c i="3" r="R132"/>
  <c i="2" r="BK121"/>
  <c r="J121"/>
  <c r="J97"/>
  <c i="4" r="BK119"/>
  <c r="J119"/>
  <c r="J97"/>
  <c i="3" r="BK132"/>
  <c r="J132"/>
  <c r="J97"/>
  <c r="BK226"/>
  <c r="J226"/>
  <c r="J106"/>
  <c i="5" r="BK126"/>
  <c r="BK125"/>
  <c r="J125"/>
  <c r="J96"/>
  <c r="BK210"/>
  <c r="J210"/>
  <c r="J103"/>
  <c i="2" r="J33"/>
  <c i="1" r="AV95"/>
  <c r="AT95"/>
  <c i="5" r="J33"/>
  <c i="1" r="AV98"/>
  <c r="AT98"/>
  <c r="BB94"/>
  <c r="W31"/>
  <c r="BC94"/>
  <c r="W32"/>
  <c i="3" r="J33"/>
  <c i="1" r="AV96"/>
  <c r="AT96"/>
  <c i="3" r="F33"/>
  <c i="1" r="AZ96"/>
  <c i="2" r="F33"/>
  <c i="1" r="AZ95"/>
  <c i="4" r="J33"/>
  <c i="1" r="AV97"/>
  <c r="AT97"/>
  <c r="BA94"/>
  <c r="W30"/>
  <c i="5" r="F33"/>
  <c i="1" r="AZ98"/>
  <c r="BD94"/>
  <c r="W33"/>
  <c i="3" l="1" r="R131"/>
  <c i="4" r="BK118"/>
  <c r="J118"/>
  <c r="J96"/>
  <c i="3" r="BK131"/>
  <c r="J131"/>
  <c r="J96"/>
  <c i="2" r="BK120"/>
  <c r="J120"/>
  <c r="J96"/>
  <c i="5" r="J126"/>
  <c r="J97"/>
  <c i="1" r="AU94"/>
  <c i="5" r="J30"/>
  <c i="1" r="AG98"/>
  <c r="AY94"/>
  <c r="AW94"/>
  <c r="AK30"/>
  <c r="AX94"/>
  <c r="AZ94"/>
  <c r="W29"/>
  <c i="5" l="1" r="J39"/>
  <c i="1" r="AN98"/>
  <c i="4" r="J30"/>
  <c i="1" r="AG97"/>
  <c i="2" r="J30"/>
  <c i="1" r="AG95"/>
  <c r="AN95"/>
  <c i="3" r="J30"/>
  <c i="1" r="AG96"/>
  <c r="AV94"/>
  <c r="AK29"/>
  <c i="4" l="1" r="J39"/>
  <c i="3" r="J39"/>
  <c i="2" r="J39"/>
  <c i="1" r="AN96"/>
  <c r="AN97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<sst xmlns="http://schemas.openxmlformats.org/spreadsheetml/2006/main">
  <si>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</si>
  <si>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</si>
  <si>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</si>
  <si>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</si>
  <si>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</si>
  <si>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{381f9e47-0c80-4430-9270-1ae89db77011}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</si>
  <si>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</si>
  <si>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</si>
  <si>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</si>
  <si>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</si>
  <si>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</si>
  <si>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</si>
  <si>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</si>
  <si>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</si>
  <si>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</si>
  <si>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</si>
  <si>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</si>
  <si>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Výstavba hygienického zařízení Paradráha Trutnov</t>
  </si>
  <si>
    <t>KSO:</t>
  </si>
  <si>
    <t>CC-CZ:</t>
  </si>
  <si>
    <t>Místo:</t>
  </si>
  <si>
    <t>Trutnov</t>
  </si>
  <si>
    <t>Datum:</t>
  </si>
  <si>
    <t>18. 4. 2024</t>
  </si>
  <si>
    <t>Zadavatel:</t>
  </si>
  <si>
    <t>IČ:</t>
  </si>
  <si>
    <t>Město Trutnov</t>
  </si>
  <si>
    <t>DIČ:</t>
  </si>
  <si>
    <t>Uchazeč:</t>
  </si>
  <si>
    <t>Vyplň údaj</t>
  </si>
  <si>
    <t>Projektant:</t>
  </si>
  <si>
    <t>Ing. Jan Klenčík</t>
  </si>
  <si>
    <t>True</t>
  </si>
  <si>
    <t>Zpracovatel:</t>
  </si>
  <si>
    <t>Ing. Lenka Kasperová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</si>
  <si>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</si>
  <si>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</si>
  <si>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</si>
  <si>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</si>
  <si>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</si>
  <si>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</si>
  <si>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</si>
  <si>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</si>
  <si>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</si>
  <si>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</si>
  <si>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</si>
  <si>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</si>
  <si>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</si>
  <si>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</si>
  <si>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</si>
  <si>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</si>
  <si>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</si>
  <si>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</si>
  <si>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</si>
  <si>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</si>
  <si>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</si>
  <si>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</si>
  <si>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</si>
  <si>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</si>
  <si>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</si>
  <si>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</si>
  <si>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</si>
  <si>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</si>
  <si>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</si>
  <si>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</si>
  <si>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</si>
  <si>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</si>
  <si>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</si>
  <si>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</si>
  <si>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</si>
  <si>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</si>
  <si>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</si>
  <si>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</si>
  <si>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</si>
  <si>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</si>
  <si>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</si>
  <si>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</si>
  <si>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</si>
  <si>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</si>
  <si>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</si>
  <si>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</si>
  <si>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000</t>
  </si>
  <si>
    <t>Vedlejší a ostatní náklady</t>
  </si>
  <si>
    <t>VON</t>
  </si>
  <si>
    <t>1</t>
  </si>
  <si>
    <t>{82ef3e36-a983-4b98-83a0-c0214005b3fa}</t>
  </si>
  <si>
    <t>2</t>
  </si>
  <si>
    <t>001</t>
  </si>
  <si>
    <t>Stavební část</t>
  </si>
  <si>
    <t>STA</t>
  </si>
  <si>
    <t>{78689df4-c750-412e-93d5-4d5d65016b8b}</t>
  </si>
  <si>
    <t>002</t>
  </si>
  <si>
    <t>Kontejner</t>
  </si>
  <si>
    <t>{9067b8c6-197d-486b-9f32-d25491b01b25}</t>
  </si>
  <si>
    <t>003</t>
  </si>
  <si>
    <t>Přípojky inženýrských sítí</t>
  </si>
  <si>
    <t>{fcd5c930-5f60-4ca7-9cbb-a05ab46813bf}</t>
  </si>
  <si>
    <t>KRYCÍ LIST SOUPISU PRACÍ</t>
  </si>
  <si>
    <t>Objekt:</t>
  </si>
  <si>
    <t>000 - Vedlejší a ostatní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</si>
  <si>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</si>
  <si>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</si>
  <si>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</si>
  <si>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</si>
  <si>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</si>
  <si>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</si>
  <si>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</si>
  <si>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</si>
  <si>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</si>
  <si>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</si>
  <si>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</si>
  <si>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</si>
  <si>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</si>
  <si>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</si>
  <si>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</si>
  <si>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</si>
  <si>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</si>
  <si>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</si>
  <si>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</si>
  <si>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</si>
  <si>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</si>
  <si>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</si>
  <si>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</si>
  <si>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</si>
  <si>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</si>
  <si>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</si>
  <si>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</si>
  <si>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</si>
  <si>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</si>
  <si>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013254000</t>
  </si>
  <si>
    <t>Dokumentace skutečného provedení stavby</t>
  </si>
  <si>
    <t>kpl</t>
  </si>
  <si>
    <t>CS ÚRS 2024 01</t>
  </si>
  <si>
    <t>1024</t>
  </si>
  <si>
    <t>685354045</t>
  </si>
  <si>
    <t>VRN3</t>
  </si>
  <si>
    <t>Zařízení staveniště</t>
  </si>
  <si>
    <t>030001000</t>
  </si>
  <si>
    <t>-1557494423</t>
  </si>
  <si>
    <t>VRN6</t>
  </si>
  <si>
    <t>Územní vlivy</t>
  </si>
  <si>
    <t>3</t>
  </si>
  <si>
    <t>060001000</t>
  </si>
  <si>
    <t>657374318</t>
  </si>
  <si>
    <t>rýha</t>
  </si>
  <si>
    <t>13,09</t>
  </si>
  <si>
    <t>terasa</t>
  </si>
  <si>
    <t>16,7</t>
  </si>
  <si>
    <t>P03</t>
  </si>
  <si>
    <t>19,5</t>
  </si>
  <si>
    <t>násyp</t>
  </si>
  <si>
    <t>0,901</t>
  </si>
  <si>
    <t>odvoz</t>
  </si>
  <si>
    <t>12,189</t>
  </si>
  <si>
    <t>tráva</t>
  </si>
  <si>
    <t>16,5</t>
  </si>
  <si>
    <t>řezivo1</t>
  </si>
  <si>
    <t>0,345</t>
  </si>
  <si>
    <t>001 - Stavební část</t>
  </si>
  <si>
    <t>řezivo2</t>
  </si>
  <si>
    <t>1,308</t>
  </si>
  <si>
    <t>střecha</t>
  </si>
  <si>
    <t>40,96</t>
  </si>
  <si>
    <t>podhled</t>
  </si>
  <si>
    <t>23,625</t>
  </si>
  <si>
    <t>fasáda</t>
  </si>
  <si>
    <t>58,07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</si>
  <si>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</si>
  <si>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</si>
  <si>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</si>
  <si>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</si>
  <si>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</si>
  <si>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</si>
  <si>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</si>
  <si>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</si>
  <si>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</si>
  <si>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</si>
  <si>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</si>
  <si>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</si>
  <si>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</si>
  <si>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</si>
  <si>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783 - Dokončovací práce - nátěry</t>
  </si>
  <si>
    <t>HSV</t>
  </si>
  <si>
    <t>Práce a dodávky HSV</t>
  </si>
  <si>
    <t>Zemní práce</t>
  </si>
  <si>
    <t>121151104</t>
  </si>
  <si>
    <t>Sejmutí ornice plochy do 100 m2 tl vrstvy přes 200 do 250 mm strojně</t>
  </si>
  <si>
    <t>m2</t>
  </si>
  <si>
    <t>4</t>
  </si>
  <si>
    <t>1316195899</t>
  </si>
  <si>
    <t>VV</t>
  </si>
  <si>
    <t>"ornice uskladněna na místě pro konečné terénní úpravy"</t>
  </si>
  <si>
    <t>9,5*8</t>
  </si>
  <si>
    <t>132251101</t>
  </si>
  <si>
    <t>Hloubení rýh nezapažených š do 800 mm v hornině třídy těžitelnosti I skupiny 3 objem do 20 m3 strojně</t>
  </si>
  <si>
    <t>m3</t>
  </si>
  <si>
    <t>-694384527</t>
  </si>
  <si>
    <t>2*6,6*0,4*1,1</t>
  </si>
  <si>
    <t>1,25*0,4*1,1</t>
  </si>
  <si>
    <t>2*6*0,4*1,1</t>
  </si>
  <si>
    <t>2*0,6*0,6*1,1</t>
  </si>
  <si>
    <t>2*0,6*0,5*1,1</t>
  </si>
  <si>
    <t>Součet</t>
  </si>
  <si>
    <t>162751115</t>
  </si>
  <si>
    <t>Vodorovné přemístění přes 7 000 do 8000 m výkopku/sypaniny z horniny třídy těžitelnosti I skupiny 1 až 3</t>
  </si>
  <si>
    <t>297535254</t>
  </si>
  <si>
    <t>rýha-násyp</t>
  </si>
  <si>
    <t>171151103</t>
  </si>
  <si>
    <t>Uložení sypaniny z hornin soudržných do násypů zhutněných strojně</t>
  </si>
  <si>
    <t>-1119441391</t>
  </si>
  <si>
    <t>"rampa"</t>
  </si>
  <si>
    <t>5*1,5*0,15*0,5</t>
  </si>
  <si>
    <t>1,5*1,5*0,15</t>
  </si>
  <si>
    <t>171201231</t>
  </si>
  <si>
    <t>Poplatek za uložení zeminy a kamení na recyklační skládce (skládkovné) kód odpadu 17 05 04</t>
  </si>
  <si>
    <t>t</t>
  </si>
  <si>
    <t>1630184712</t>
  </si>
  <si>
    <t>odvoz*1,8</t>
  </si>
  <si>
    <t>6</t>
  </si>
  <si>
    <t>171251201</t>
  </si>
  <si>
    <t>Uložení sypaniny na skládky nebo meziskládky</t>
  </si>
  <si>
    <t>877104230</t>
  </si>
  <si>
    <t>7</t>
  </si>
  <si>
    <t>181111111</t>
  </si>
  <si>
    <t>Plošná úprava terénu do 500 m2 zemina skupiny 1 až 4 nerovnosti přes 50 do 100 mm v rovinně a svahu do 1:5</t>
  </si>
  <si>
    <t>-388783388</t>
  </si>
  <si>
    <t>8</t>
  </si>
  <si>
    <t>181311104</t>
  </si>
  <si>
    <t>Rozprostření ornice tl vrstvy přes 200 do 250 mm v rovině nebo ve svahu do 1:5 ručně</t>
  </si>
  <si>
    <t>1552447134</t>
  </si>
  <si>
    <t>"kolem objektu"</t>
  </si>
  <si>
    <t>9,5*8-8,5*7</t>
  </si>
  <si>
    <t>9</t>
  </si>
  <si>
    <t>181411131</t>
  </si>
  <si>
    <t>Založení parkového trávníku výsevem pl do 1000 m2 v rovině a ve svahu do 1:5</t>
  </si>
  <si>
    <t>1172438379</t>
  </si>
  <si>
    <t>10</t>
  </si>
  <si>
    <t>M</t>
  </si>
  <si>
    <t>00572470</t>
  </si>
  <si>
    <t>osivo směs travní univerzál</t>
  </si>
  <si>
    <t>kg</t>
  </si>
  <si>
    <t>944690644</t>
  </si>
  <si>
    <t>tráva*0,035</t>
  </si>
  <si>
    <t>11</t>
  </si>
  <si>
    <t>181912112</t>
  </si>
  <si>
    <t>Úprava pláně v hornině třídy těžitelnosti I skupiny 3 se zhutněním ručně</t>
  </si>
  <si>
    <t>-1797805431</t>
  </si>
  <si>
    <t>182211121</t>
  </si>
  <si>
    <t>Svahování násypů ručně</t>
  </si>
  <si>
    <t>1489955087</t>
  </si>
  <si>
    <t>1,5*5</t>
  </si>
  <si>
    <t>Zakládání</t>
  </si>
  <si>
    <t>13</t>
  </si>
  <si>
    <t>271532212</t>
  </si>
  <si>
    <t>Podsyp pod základové konstrukce se zhutněním z hrubého kameniva frakce 16 až 32 mm</t>
  </si>
  <si>
    <t>-998894510</t>
  </si>
  <si>
    <t>"terasa"</t>
  </si>
  <si>
    <t>16,7*0,15</t>
  </si>
  <si>
    <t>14</t>
  </si>
  <si>
    <t>271572211</t>
  </si>
  <si>
    <t>Podsyp pod základové konstrukce se zhutněním z netříděného štěrkopísku</t>
  </si>
  <si>
    <t>711447129</t>
  </si>
  <si>
    <t>6*3,2*0,15</t>
  </si>
  <si>
    <t>4*6*0,2*0,75</t>
  </si>
  <si>
    <t>15</t>
  </si>
  <si>
    <t>274313511</t>
  </si>
  <si>
    <t>Základové pásy z betonu tř. C 12/15</t>
  </si>
  <si>
    <t>180299203</t>
  </si>
  <si>
    <t>2*6,6*0,4*0,6</t>
  </si>
  <si>
    <t>1,25*0,4*0,6</t>
  </si>
  <si>
    <t>2*6*0,4*0,6</t>
  </si>
  <si>
    <t>2*0,6*0,6*0,6</t>
  </si>
  <si>
    <t>2*0,6*0,5*0,6</t>
  </si>
  <si>
    <t>16</t>
  </si>
  <si>
    <t>279113131</t>
  </si>
  <si>
    <t>Základová zeď tl přes 100 do 150 mm z tvárnic ztraceného bednění včetně výplně z betonu tř. C 16/20</t>
  </si>
  <si>
    <t>-200859848</t>
  </si>
  <si>
    <t>2*6,6*0,75</t>
  </si>
  <si>
    <t>17</t>
  </si>
  <si>
    <t>279113132</t>
  </si>
  <si>
    <t>Základová zeď tl přes 150 do 200 mm z tvárnic ztraceného bednění včetně výplně z betonu tř. C 16/20</t>
  </si>
  <si>
    <t>-1843889823</t>
  </si>
  <si>
    <t>2*6*0,75</t>
  </si>
  <si>
    <t>18</t>
  </si>
  <si>
    <t>279113135</t>
  </si>
  <si>
    <t>Základová zeď tl přes 300 do 400 mm z tvárnic ztraceného bednění včetně výplně z betonu tř. C 16/20</t>
  </si>
  <si>
    <t>1357476177</t>
  </si>
  <si>
    <t>4*0,5*0,75</t>
  </si>
  <si>
    <t>19</t>
  </si>
  <si>
    <t>279361821</t>
  </si>
  <si>
    <t>Výztuž základových zdí nosných betonářskou ocelí 10 505</t>
  </si>
  <si>
    <t>304324844</t>
  </si>
  <si>
    <t>(9,9+9+1,5)*0,01</t>
  </si>
  <si>
    <t>Svislé a kompletní konstrukce</t>
  </si>
  <si>
    <t>20</t>
  </si>
  <si>
    <t>317998145R</t>
  </si>
  <si>
    <t xml:space="preserve">Tepelná izolace  z XPS tl 100 mm - dilatace základy</t>
  </si>
  <si>
    <t>-482942328</t>
  </si>
  <si>
    <t>2*0,6*0,8</t>
  </si>
  <si>
    <t>348272512</t>
  </si>
  <si>
    <t>Plotová stříška pro zeď tl 155 mm z tvarovek hladkých nebo štípaných přírodních</t>
  </si>
  <si>
    <t>m</t>
  </si>
  <si>
    <t>784994457</t>
  </si>
  <si>
    <t>Vodorovné konstrukce</t>
  </si>
  <si>
    <t>22</t>
  </si>
  <si>
    <t>434313113</t>
  </si>
  <si>
    <t>Schody z vibrolisovaných prefabrikátů se zřízením podkladních stupňů z betonu C 16/20</t>
  </si>
  <si>
    <t>1995107717</t>
  </si>
  <si>
    <t>2*1,5</t>
  </si>
  <si>
    <t>Komunikace pozemní</t>
  </si>
  <si>
    <t>23</t>
  </si>
  <si>
    <t>564851011</t>
  </si>
  <si>
    <t>Podklad ze štěrkodrtě ŠD plochy do 100 m2 tl 150 mm</t>
  </si>
  <si>
    <t>-1668644515</t>
  </si>
  <si>
    <t>24</t>
  </si>
  <si>
    <t>596811220</t>
  </si>
  <si>
    <t>Kladení betonové dlažby komunikací pro pěší do lože z kameniva velikosti přes 0,09 do 0,25 m2 pl do 50 m2</t>
  </si>
  <si>
    <t>1727656909</t>
  </si>
  <si>
    <t>"dle skladby P03"</t>
  </si>
  <si>
    <t>"chodníček kolem objektu"</t>
  </si>
  <si>
    <t>2*6,6*0,5</t>
  </si>
  <si>
    <t>6*0,5</t>
  </si>
  <si>
    <t>"rampa+podesta"</t>
  </si>
  <si>
    <t>1,5*6,6</t>
  </si>
  <si>
    <t>25</t>
  </si>
  <si>
    <t>59246107</t>
  </si>
  <si>
    <t>dlažba chodníková betonová 500x500mm tl 50mm přírodní</t>
  </si>
  <si>
    <t>1096830929</t>
  </si>
  <si>
    <t>P03*1,05</t>
  </si>
  <si>
    <t>Úpravy povrchů, podlahy a osazování výplní</t>
  </si>
  <si>
    <t>26</t>
  </si>
  <si>
    <t>622631011</t>
  </si>
  <si>
    <t>Spárování spárovací maltou vnějších pohledových ploch stěn z tvárnic nebo kamene</t>
  </si>
  <si>
    <t>-1939605541</t>
  </si>
  <si>
    <t>"zídka u rampy"</t>
  </si>
  <si>
    <t>2*(6,7+0,15)*0,3</t>
  </si>
  <si>
    <t>27</t>
  </si>
  <si>
    <t>637311131</t>
  </si>
  <si>
    <t>Okapový chodník z betonových záhonových obrubníků lože beton</t>
  </si>
  <si>
    <t>-317952714</t>
  </si>
  <si>
    <t>1,5+3*6,6</t>
  </si>
  <si>
    <t>Ostatní konstrukce a práce, bourání</t>
  </si>
  <si>
    <t>28</t>
  </si>
  <si>
    <t>919726122</t>
  </si>
  <si>
    <t>Geotextilie pro ochranu, separaci a filtraci netkaná měrná hm přes 200 do 300 g/m2</t>
  </si>
  <si>
    <t>575032941</t>
  </si>
  <si>
    <t>998</t>
  </si>
  <si>
    <t>Přesun hmot</t>
  </si>
  <si>
    <t>29</t>
  </si>
  <si>
    <t>998011001R</t>
  </si>
  <si>
    <t xml:space="preserve">Přesun hmot </t>
  </si>
  <si>
    <t>761692867</t>
  </si>
  <si>
    <t>PSV</t>
  </si>
  <si>
    <t>Práce a dodávky PSV</t>
  </si>
  <si>
    <t>712</t>
  </si>
  <si>
    <t>Povlakové krytiny</t>
  </si>
  <si>
    <t>30</t>
  </si>
  <si>
    <t>712361701</t>
  </si>
  <si>
    <t>Provedení povlakové krytiny střech do 10° fólií položenou volně s přilepením spojů</t>
  </si>
  <si>
    <t>1551905136</t>
  </si>
  <si>
    <t>6,4*6,4</t>
  </si>
  <si>
    <t>31</t>
  </si>
  <si>
    <t>283290201</t>
  </si>
  <si>
    <t xml:space="preserve">fólie hydroizolační střešní  mechanicky kotvená tl 1,5mm</t>
  </si>
  <si>
    <t>32</t>
  </si>
  <si>
    <t>1336921282</t>
  </si>
  <si>
    <t>P</t>
  </si>
  <si>
    <t>Poznámka k položce:_x000d_
dle specifikace v PD</t>
  </si>
  <si>
    <t>střecha*1,1</t>
  </si>
  <si>
    <t>712363104</t>
  </si>
  <si>
    <t>Provedení povlakové krytiny střech do 10° ukotvení fólie talířovou hmoždinkou do dřevěné konstrukce</t>
  </si>
  <si>
    <t>kus</t>
  </si>
  <si>
    <t>198964282</t>
  </si>
  <si>
    <t>33</t>
  </si>
  <si>
    <t>590512091</t>
  </si>
  <si>
    <t>hmoždinka</t>
  </si>
  <si>
    <t>-248759770</t>
  </si>
  <si>
    <t>střecha*10</t>
  </si>
  <si>
    <t>409,6*1,05 'Přepočtené koeficientem množství</t>
  </si>
  <si>
    <t>34</t>
  </si>
  <si>
    <t>712391171</t>
  </si>
  <si>
    <t>Provedení povlakové krytiny střech do 10° podkladní textilní vrstvy</t>
  </si>
  <si>
    <t>-809679359</t>
  </si>
  <si>
    <t>35</t>
  </si>
  <si>
    <t>69311172</t>
  </si>
  <si>
    <t>geotextilie PP s ÚV stabilizací 300g/m2</t>
  </si>
  <si>
    <t>-1695470056</t>
  </si>
  <si>
    <t>36</t>
  </si>
  <si>
    <t>998712201</t>
  </si>
  <si>
    <t>Přesun hmot procentní pro krytiny povlakové v objektech v do 6 m</t>
  </si>
  <si>
    <t>%</t>
  </si>
  <si>
    <t>-1228399088</t>
  </si>
  <si>
    <t>762</t>
  </si>
  <si>
    <t>Konstrukce tesařské</t>
  </si>
  <si>
    <t>37</t>
  </si>
  <si>
    <t>762001</t>
  </si>
  <si>
    <t>Kompl. dod. + mtž. příhradová fasádní maska</t>
  </si>
  <si>
    <t>766572177</t>
  </si>
  <si>
    <t>Poznámka k položce:_x000d_
cena zahrnuje kompletní provedení vč. dodávky potřebného materiálu a kotvení dle popisu v PD</t>
  </si>
  <si>
    <t>38</t>
  </si>
  <si>
    <t>762002</t>
  </si>
  <si>
    <t>Kompl. dod. + mtž. kotvení sloupu k základu</t>
  </si>
  <si>
    <t>-1104289360</t>
  </si>
  <si>
    <t>39</t>
  </si>
  <si>
    <t>762332132</t>
  </si>
  <si>
    <t>Montáž vázaných kcí krovů pravidelných z hraněného řeziva průřezové pl přes 120 do 224 cm2</t>
  </si>
  <si>
    <t>-1745335521</t>
  </si>
  <si>
    <t xml:space="preserve">"krokev 100/180"  7*6,4</t>
  </si>
  <si>
    <t xml:space="preserve">"trámek 140/140"  4*6,4</t>
  </si>
  <si>
    <t>40</t>
  </si>
  <si>
    <t>60512131</t>
  </si>
  <si>
    <t>hranol stavební řezivo průřezu do 224cm2 dl 6-8m</t>
  </si>
  <si>
    <t>-656664341</t>
  </si>
  <si>
    <t xml:space="preserve">"krokev 100/180"  44,8*0,1*0,18</t>
  </si>
  <si>
    <t xml:space="preserve">"trámek 140/140"  25,6*0,14*0,14</t>
  </si>
  <si>
    <t>řezivo2*1,1</t>
  </si>
  <si>
    <t>41</t>
  </si>
  <si>
    <t>762341027R</t>
  </si>
  <si>
    <t>Bednění střech rovných sklon do 60° z desek OSB tl 24 mm na pero a drážku šroubovaných na krokve</t>
  </si>
  <si>
    <t>-1868029015</t>
  </si>
  <si>
    <t>2*střecha</t>
  </si>
  <si>
    <t>42</t>
  </si>
  <si>
    <t>762395000</t>
  </si>
  <si>
    <t>Spojovací prostředky krovů, bednění, laťování, nadstřešních konstrukcí</t>
  </si>
  <si>
    <t>96788903</t>
  </si>
  <si>
    <t>řezivo2+střecha*0,048</t>
  </si>
  <si>
    <t>43</t>
  </si>
  <si>
    <t>762723321</t>
  </si>
  <si>
    <t>Montáž prostorové vázané kce z lepených hranolů průřezové pl přes 120 do 224 cm2</t>
  </si>
  <si>
    <t>471038883</t>
  </si>
  <si>
    <t xml:space="preserve">"sloup 120/160"  4*3</t>
  </si>
  <si>
    <t xml:space="preserve">"průvlak  100/180"  6,4</t>
  </si>
  <si>
    <t>44</t>
  </si>
  <si>
    <t>61223210</t>
  </si>
  <si>
    <t>hranol konstrukční BSH vrstvený lepený pohledový</t>
  </si>
  <si>
    <t>283600570</t>
  </si>
  <si>
    <t xml:space="preserve">"sloup 120/160"  12*0,12*0,16</t>
  </si>
  <si>
    <t xml:space="preserve">"průvlak  100/180"  6,4*0,1*0,18</t>
  </si>
  <si>
    <t>řezivo1*1,1</t>
  </si>
  <si>
    <t>45</t>
  </si>
  <si>
    <t>762795000</t>
  </si>
  <si>
    <t>Spojovací prostředky pro montáž prostorových vázaných kcí</t>
  </si>
  <si>
    <t>267566534</t>
  </si>
  <si>
    <t>46</t>
  </si>
  <si>
    <t>762951004</t>
  </si>
  <si>
    <t>Montáž podkladního roštu terasy z dřevěných profilů osové vzdálenosti podpěr přes 550 mm</t>
  </si>
  <si>
    <t>-677161223</t>
  </si>
  <si>
    <t>47</t>
  </si>
  <si>
    <t>611981441</t>
  </si>
  <si>
    <t xml:space="preserve">hranol terasový dřevěný modřín BSH </t>
  </si>
  <si>
    <t>1080517752</t>
  </si>
  <si>
    <t>terasa*2,7*0,1*0,16*1,1</t>
  </si>
  <si>
    <t>48</t>
  </si>
  <si>
    <t>762952014</t>
  </si>
  <si>
    <t>Montáž teras z prken přes 135 mm z dřevin tvrdých šroubovaných broušených bez povrchové úpravy</t>
  </si>
  <si>
    <t>2094311016</t>
  </si>
  <si>
    <t>49</t>
  </si>
  <si>
    <t>611981211</t>
  </si>
  <si>
    <t>profil terasový dřevěný sibiřský modřín š 140mm tl 34mm</t>
  </si>
  <si>
    <t>-1738198302</t>
  </si>
  <si>
    <t>terasa*1,1</t>
  </si>
  <si>
    <t>50</t>
  </si>
  <si>
    <t>998762201</t>
  </si>
  <si>
    <t>Přesun hmot procentní pro kce tesařské v objektech v do 6 m</t>
  </si>
  <si>
    <t>920835331</t>
  </si>
  <si>
    <t>764</t>
  </si>
  <si>
    <t>Konstrukce klempířské</t>
  </si>
  <si>
    <t>51</t>
  </si>
  <si>
    <t>764222403</t>
  </si>
  <si>
    <t>Oplechování štítu závětrnou lištou z Al plechu rš 250 mm</t>
  </si>
  <si>
    <t>982777327</t>
  </si>
  <si>
    <t>3*6,4</t>
  </si>
  <si>
    <t>52</t>
  </si>
  <si>
    <t>764222433</t>
  </si>
  <si>
    <t>Oplechování rovné okapové hrany z Al plechu rš 250 mm</t>
  </si>
  <si>
    <t>1698513660</t>
  </si>
  <si>
    <t>53</t>
  </si>
  <si>
    <t>764226401</t>
  </si>
  <si>
    <t>Oplechování parapetů rovných mechanicky kotvené z Al plechu rš 150 mm</t>
  </si>
  <si>
    <t>-34004426</t>
  </si>
  <si>
    <t>2*1</t>
  </si>
  <si>
    <t>54</t>
  </si>
  <si>
    <t>764521413</t>
  </si>
  <si>
    <t>Žlab podokapní hranatý z Al plechu rš 250 mm</t>
  </si>
  <si>
    <t>-223664796</t>
  </si>
  <si>
    <t>55</t>
  </si>
  <si>
    <t>764521443</t>
  </si>
  <si>
    <t>Kotlík oválný (trychtýřový) pro podokapní žlaby z Al plechu 250/80 mm</t>
  </si>
  <si>
    <t>1834947762</t>
  </si>
  <si>
    <t>56</t>
  </si>
  <si>
    <t>764528421</t>
  </si>
  <si>
    <t>Svody kruhové včetně objímek, kolen, odskoků z Al plechu průměru 80 mm</t>
  </si>
  <si>
    <t>-914198643</t>
  </si>
  <si>
    <t>57</t>
  </si>
  <si>
    <t>998764201</t>
  </si>
  <si>
    <t>Přesun hmot procentní pro konstrukce klempířské v objektech v do 6 m</t>
  </si>
  <si>
    <t>146068831</t>
  </si>
  <si>
    <t>766</t>
  </si>
  <si>
    <t>Konstrukce truhlářské</t>
  </si>
  <si>
    <t>58</t>
  </si>
  <si>
    <t>766417433R</t>
  </si>
  <si>
    <t>Montáž dřevěného obkladu fasády</t>
  </si>
  <si>
    <t>1505626458</t>
  </si>
  <si>
    <t>6,3*3,5</t>
  </si>
  <si>
    <t>6,3*2,5</t>
  </si>
  <si>
    <t>-1,8*2,3</t>
  </si>
  <si>
    <t>2*(3,3*3,6+3,3*0,5*0,5)</t>
  </si>
  <si>
    <t>-2*1*0,5</t>
  </si>
  <si>
    <t>59</t>
  </si>
  <si>
    <t>611001</t>
  </si>
  <si>
    <t>prkna RHOMBUS 19x96 mm</t>
  </si>
  <si>
    <t>1309312697</t>
  </si>
  <si>
    <t>fasáda*1,15</t>
  </si>
  <si>
    <t>60</t>
  </si>
  <si>
    <t>766417511</t>
  </si>
  <si>
    <t>Montáž podkladového roštu jednoduchého pro montáž dřevěných vodorovných profilů provětrávané fasády</t>
  </si>
  <si>
    <t>563038043</t>
  </si>
  <si>
    <t>61</t>
  </si>
  <si>
    <t>605161111</t>
  </si>
  <si>
    <t>podkladový rošt modřín 30/50</t>
  </si>
  <si>
    <t>-1563752763</t>
  </si>
  <si>
    <t>fasáda*2,5*0,03*0,05*1,1</t>
  </si>
  <si>
    <t>62</t>
  </si>
  <si>
    <t>766001R</t>
  </si>
  <si>
    <t>Dřevěný obklad fasády - přílatek za řešení detailů (okna, rohy ukončení apod.)</t>
  </si>
  <si>
    <t>219729001</t>
  </si>
  <si>
    <t>63</t>
  </si>
  <si>
    <t>766421224</t>
  </si>
  <si>
    <t>Montáž obložení podhledů jednoduchých palubkami modřínovými š přes 100 mm</t>
  </si>
  <si>
    <t>72383798</t>
  </si>
  <si>
    <t>(2,3+0,8+0,65)*6,3</t>
  </si>
  <si>
    <t>64</t>
  </si>
  <si>
    <t>61191161</t>
  </si>
  <si>
    <t>palubky obkladové sibiřský modřín profil klasický 20x146mm jakost A/B</t>
  </si>
  <si>
    <t>831731222</t>
  </si>
  <si>
    <t>podhled*1,1</t>
  </si>
  <si>
    <t>65</t>
  </si>
  <si>
    <t>766427112</t>
  </si>
  <si>
    <t>Montáž podkladového roštu pro obložení podhledů</t>
  </si>
  <si>
    <t>1246833001</t>
  </si>
  <si>
    <t>podhled*2,5</t>
  </si>
  <si>
    <t>66</t>
  </si>
  <si>
    <t>60514114</t>
  </si>
  <si>
    <t>řezivo jehličnaté lať impregnovaná dl 4 m</t>
  </si>
  <si>
    <t>-327080140</t>
  </si>
  <si>
    <t>podhled*2,5*0,04*0,06*1,1</t>
  </si>
  <si>
    <t>67</t>
  </si>
  <si>
    <t>7669001</t>
  </si>
  <si>
    <t>Kompl. dod. + mtž. slunolam - modřínová prkna</t>
  </si>
  <si>
    <t>-113960065</t>
  </si>
  <si>
    <t>Poznámka k položce:_x000d_
cena zhrnuje komplentí provedení vč. dodávky potřebného materiálu a kotvení - dle objektu klubovny</t>
  </si>
  <si>
    <t>6,3*0,5</t>
  </si>
  <si>
    <t>2*3*2</t>
  </si>
  <si>
    <t>68</t>
  </si>
  <si>
    <t>998766201</t>
  </si>
  <si>
    <t>Přesun hmot procentní pro kce truhlářské v objektech v do 6 m</t>
  </si>
  <si>
    <t>932282724</t>
  </si>
  <si>
    <t>783</t>
  </si>
  <si>
    <t>Dokončovací práce - nátěry</t>
  </si>
  <si>
    <t>69</t>
  </si>
  <si>
    <t>783213011</t>
  </si>
  <si>
    <t>Napouštěcí jednonásobný syntetický biocidní nátěr tesařských prvků nezabudovaných do konstrukce</t>
  </si>
  <si>
    <t>2095161159</t>
  </si>
  <si>
    <t xml:space="preserve">"krokev 100/180"  44,8*(0,1+0,18)*2</t>
  </si>
  <si>
    <t xml:space="preserve">"trámek 140/140"  25,6*(0,14+0,14)*2</t>
  </si>
  <si>
    <t>002 - Kontejner</t>
  </si>
  <si>
    <t>31001</t>
  </si>
  <si>
    <t>Kompl. dod. + mtž. WC kontejner vč. vybavení NEREZ/ANTIVANDAL</t>
  </si>
  <si>
    <t>256114722</t>
  </si>
  <si>
    <t xml:space="preserve">Poznámka k položce:_x000d_
Vybavení: _x000d_
-	Podlaha – povrch bezpečný/protiskluz vhodný pro el.topnou rohož_x000d_
-	Stěny – tak, aby se daly omývat hadicí _x000d_
-	Výplně otvorů_x000d_
o	Okna: euro /dřevo_x000d_
o	K oknu 1.02 dát táhlo pro tahové otevření okna  (inval)_x000d_
o	Vstupní dveře: s nadsvětlíkem (euro) opatřeny el. Zámkem s možností uzamknout přes EZS_x000d_
-	skříňky s mincovním zámkem – odolný materiál_x000d_
-	sada základního úklidového vybavení _x000d_
-	invalida 1.02 – plné vybavení – madlo pevné, madlo sklopné, umyvadlo pro invalidy, koše, štětky, atd…_x000d_
-	jeden PHP práškový s hasicí schopností 21A._x000d_
Větrání:_x000d_
o	nucené_x000d_
o	100m3/hod_x000d_
o	S časovým doběhem na světelném tlačíku (?)_x000d_
o	V místnostech: 1.05, 1.01, 1.03_x000d_
Elektro:_x000d_
o	Světlo FTB v místnostech: 1.04, 1.02_x000d_
o	Světla do středu místností, jenom v 1.01 spíše nad skříňky cca 15cm před ně_x000d_
o	Světlo ostatní s vypínačem u dveří (pozice klika)_x000d_
o	Rozvaděč do 1.03 (úklidovka; levá strana)_x000d_
o	Topné rohože v podlaze_x000d_
	Výkony v místnostech  - hlídané čidlem_x000d_
•	1.04 	20°C/300W_x000d_
•	1.05    20°C/250W_x000d_
•	1.01.   15°C/400W_x000d_
•	1.02    20°C/500W_x000d_
•	1.03    15°C/200W_x000d_
o	Akustická a optická signalizace pro místnost 1.02 – aktivace zatažením za táhlo vedle mísy a dále na fasádu blikačka směrem ke klubovně (levý přední roh)_x000d_
o	Resetovací tlačítko 1.02 – viz. zařízení výše_x000d_
o	Průtokový ohřívač vody na elektriku, objem 50l_x000d_
o	EZS zámek hlavní dveře_x000d_
o	Zamykání napojeno na EPS s varovným evakuačním slovním hlášením automatického uzamčení objektu _x000d_
o	Datový kabel vč. kamer_x000d_
	Kamera do 1.01_x000d_
	venkovní kamera_x000d_
o	Venkovní osvětlení – 2 ks + čidlo pohybové nade dveře_x000d_
o	Zemění - bude navazovat na zemnící pásek v základech – dohodnout napojovací bod – viz. výkres zemění _x000d_
_x000d_
_x000d_
_x000d_
_x000d_
_x000d_
_x000d_
_x000d_
</t>
  </si>
  <si>
    <t>rýha1</t>
  </si>
  <si>
    <t>44,28</t>
  </si>
  <si>
    <t>11,594</t>
  </si>
  <si>
    <t>rýha2</t>
  </si>
  <si>
    <t>4,5</t>
  </si>
  <si>
    <t>lože</t>
  </si>
  <si>
    <t>7,094</t>
  </si>
  <si>
    <t>zásyp</t>
  </si>
  <si>
    <t>37,186</t>
  </si>
  <si>
    <t>003 - Přípojky inženýrských sítí</t>
  </si>
  <si>
    <t xml:space="preserve">    8 - Trubní vedení</t>
  </si>
  <si>
    <t xml:space="preserve">    722 - Zdravotechnika - vnitřní vodovod</t>
  </si>
  <si>
    <t>OST - Ostatní</t>
  </si>
  <si>
    <t>1662134587</t>
  </si>
  <si>
    <t xml:space="preserve">"pro vodovodní přípojku a kabelové vedení"  28*0,8</t>
  </si>
  <si>
    <t xml:space="preserve">"pro dešťovou kanalizaci"  15,5*0,6</t>
  </si>
  <si>
    <t xml:space="preserve">"pro splaškovou kanalizaci"  6*0,8</t>
  </si>
  <si>
    <t xml:space="preserve">"pro drenáže"  5*1,5</t>
  </si>
  <si>
    <t>-838098737</t>
  </si>
  <si>
    <t xml:space="preserve">"pro vodovodní přípojku a kabelové vedení"  28*0,8*1,2</t>
  </si>
  <si>
    <t xml:space="preserve">"pro dešťovou kanalizaci"  15,5*0,6*1,2</t>
  </si>
  <si>
    <t xml:space="preserve">"pro splaškovou kanalizaci"  6*0,8*1,3</t>
  </si>
  <si>
    <t>132251251</t>
  </si>
  <si>
    <t>Hloubení rýh nezapažených š do 2000 mm v hornině třídy těžitelnosti I skupiny 3 objem do 20 m3 strojně</t>
  </si>
  <si>
    <t>-223851992</t>
  </si>
  <si>
    <t xml:space="preserve">"pro drenáže"  5*1,5*0,6</t>
  </si>
  <si>
    <t>-44145604</t>
  </si>
  <si>
    <t>rýha1+rýha2-zásyp</t>
  </si>
  <si>
    <t>174151101</t>
  </si>
  <si>
    <t>Zásyp jam, šachet rýh nebo kolem objektů sypaninou se zhutněním</t>
  </si>
  <si>
    <t>-691497994</t>
  </si>
  <si>
    <t>rýha1-lože</t>
  </si>
  <si>
    <t>Mezisoučet</t>
  </si>
  <si>
    <t>583441711</t>
  </si>
  <si>
    <t xml:space="preserve">štěrkodrť </t>
  </si>
  <si>
    <t>-66090619</t>
  </si>
  <si>
    <t xml:space="preserve">"zásyp drenáží" </t>
  </si>
  <si>
    <t>rýha2*2</t>
  </si>
  <si>
    <t>682692430</t>
  </si>
  <si>
    <t>-1437696093</t>
  </si>
  <si>
    <t>-1943410450</t>
  </si>
  <si>
    <t>1526985208</t>
  </si>
  <si>
    <t>-2122330282</t>
  </si>
  <si>
    <t>-2026737853</t>
  </si>
  <si>
    <t>211971121</t>
  </si>
  <si>
    <t>Zřízení opláštění žeber nebo trativodů geotextilií v rýze nebo zářezu sklonu přes 1:2 š do 2,5 m</t>
  </si>
  <si>
    <t>-1737498044</t>
  </si>
  <si>
    <t>2*5*1,5</t>
  </si>
  <si>
    <t>(1,5+5)*2*0,6</t>
  </si>
  <si>
    <t>69311081</t>
  </si>
  <si>
    <t>geotextilie netkaná separační, ochranná, filtrační, drenážní PES 300g/m2</t>
  </si>
  <si>
    <t>1592804615</t>
  </si>
  <si>
    <t>22,8*1,2</t>
  </si>
  <si>
    <t>212750101R</t>
  </si>
  <si>
    <t xml:space="preserve">Trativod z drenážních trubek PVC-U SN 4 perforace 360°  DN 100 </t>
  </si>
  <si>
    <t>-835015955</t>
  </si>
  <si>
    <t>15,5</t>
  </si>
  <si>
    <t>451573111</t>
  </si>
  <si>
    <t>Lože pod potrubí otevřený výkop ze štěrkopísku</t>
  </si>
  <si>
    <t>1249030858</t>
  </si>
  <si>
    <t xml:space="preserve">"dešťová kanalizace"  15,5*(0,6*0,5-pi*(0,05)^2)</t>
  </si>
  <si>
    <t xml:space="preserve">"splašková kanalizace"  6*(0,8*0,55-pi*(0,0625)^2)</t>
  </si>
  <si>
    <t>Trubní vedení</t>
  </si>
  <si>
    <t>871161141</t>
  </si>
  <si>
    <t>Montáž potrubí z PE100 RC SDR 11 otevřený výkop svařovaných na tupo d 32 x 3,0 mm</t>
  </si>
  <si>
    <t>265945752</t>
  </si>
  <si>
    <t>28613500</t>
  </si>
  <si>
    <t>potrubí vodovodní dvouvrstvé PE100 RC SDR11 32x3,0mm</t>
  </si>
  <si>
    <t>-323781670</t>
  </si>
  <si>
    <t>27*1,015 'Přepočtené koeficientem množství</t>
  </si>
  <si>
    <t>871313121R</t>
  </si>
  <si>
    <t>Montáž kanalizačního potrubí hladkého plnostěnného SN 8</t>
  </si>
  <si>
    <t>765238460</t>
  </si>
  <si>
    <t xml:space="preserve">"dešťová kanalizace"  15,5</t>
  </si>
  <si>
    <t xml:space="preserve">"splašková kanalizace"  6</t>
  </si>
  <si>
    <t>286111641</t>
  </si>
  <si>
    <t>trubka kanalizační PVC-U plnostěnná jednovrstvá DN 125 SN8</t>
  </si>
  <si>
    <t>810234018</t>
  </si>
  <si>
    <t>6*1,03 'Přepočtené koeficientem množství</t>
  </si>
  <si>
    <t>286111642</t>
  </si>
  <si>
    <t>trubka kanalizační PVC-U plnostěnná jednovrstvá DN 100 SN8</t>
  </si>
  <si>
    <t>-1756918747</t>
  </si>
  <si>
    <t>15,5*1,03 'Přepočtené koeficientem množství</t>
  </si>
  <si>
    <t>89001</t>
  </si>
  <si>
    <t>Napojení vodovodu a kanalizace na rozvody v kontejneru vč. potřebného materiálu</t>
  </si>
  <si>
    <t>soub</t>
  </si>
  <si>
    <t>-1511625696</t>
  </si>
  <si>
    <t>892233122</t>
  </si>
  <si>
    <t>Proplach a dezinfekce vodovodního potrubí DN od 40 do 70</t>
  </si>
  <si>
    <t>-1943532005</t>
  </si>
  <si>
    <t>892241111</t>
  </si>
  <si>
    <t>Tlaková zkouška vodou potrubí DN do 80</t>
  </si>
  <si>
    <t>-817609199</t>
  </si>
  <si>
    <t>894812003</t>
  </si>
  <si>
    <t>Revizní a čistící šachta z PP šachtové dno DN 400/150 pravý a levý přítok</t>
  </si>
  <si>
    <t>-1455714758</t>
  </si>
  <si>
    <t>894812032</t>
  </si>
  <si>
    <t>Revizní a čistící šachta z PP DN 400 šachtová roura korugovaná bez hrdla světlé hloubky 1500 mm</t>
  </si>
  <si>
    <t>1183177343</t>
  </si>
  <si>
    <t>894812041</t>
  </si>
  <si>
    <t>Příplatek k rourám revizní a čistící šachty z PP DN 400 za uříznutí šachtové roury</t>
  </si>
  <si>
    <t>-2120004224</t>
  </si>
  <si>
    <t>894812051</t>
  </si>
  <si>
    <t>Revizní a čistící šachta z PP DN 400 poklop plastový pochůzí pro třídu zatížení A15</t>
  </si>
  <si>
    <t>-1678934667</t>
  </si>
  <si>
    <t>899721111</t>
  </si>
  <si>
    <t>Signalizační vodič DN do 150 mm na potrubí</t>
  </si>
  <si>
    <t>-1616555549</t>
  </si>
  <si>
    <t>899722111</t>
  </si>
  <si>
    <t>Krytí potrubí z plastů výstražnou fólií z PVC do 20 cm</t>
  </si>
  <si>
    <t>1981546987</t>
  </si>
  <si>
    <t>27+15,5+6</t>
  </si>
  <si>
    <t>998276101</t>
  </si>
  <si>
    <t>Přesun hmot pro trubní vedení z trub z plastických hmot otevřený výkop</t>
  </si>
  <si>
    <t>1038178548</t>
  </si>
  <si>
    <t>722</t>
  </si>
  <si>
    <t>Zdravotechnika - vnitřní vodovod</t>
  </si>
  <si>
    <t>722262225R</t>
  </si>
  <si>
    <t xml:space="preserve">Vodoměr  - podružné měření</t>
  </si>
  <si>
    <t>2022640314</t>
  </si>
  <si>
    <t>7229001</t>
  </si>
  <si>
    <t>Napojení přívodu vody na stávající rozvod v klubovně vč. potřebných armatur</t>
  </si>
  <si>
    <t>560520402</t>
  </si>
  <si>
    <t>998722201</t>
  </si>
  <si>
    <t>Přesun hmot procentní pro vnitřní vodovod v objektech v do 6 m</t>
  </si>
  <si>
    <t>-1602511134</t>
  </si>
  <si>
    <t>OST</t>
  </si>
  <si>
    <t>Ostatní</t>
  </si>
  <si>
    <t>Datové kabelové vedení</t>
  </si>
  <si>
    <t>512</t>
  </si>
  <si>
    <t>1006058844</t>
  </si>
  <si>
    <t>Poznámka k položce:_x000d_
kompletní porvedení vč. potřebného materiálu a napojení</t>
  </si>
  <si>
    <t>Kabelové vedení NN</t>
  </si>
  <si>
    <t>-2132818414</t>
  </si>
  <si>
    <t>SEZNAM FIGUR</t>
  </si>
  <si>
    <t>Výměra</t>
  </si>
  <si>
    <t xml:space="preserve"> 001</t>
  </si>
  <si>
    <t>Použití figury:</t>
  </si>
  <si>
    <t xml:space="preserve"> 003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</si>
</sst>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0000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35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39" fillId="0" borderId="0" xfId="0" applyFont="1" applyAlignment="1" applyProtection="1">
      <alignment vertical="top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2324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Výstavba hygienického zařízení Paradráha Trutnov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Trutnov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18. 4. 2024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Trutnov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Ing. Jan Klenčík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Ing. Lenka Kasperová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ROUND(SUM(AG95:AG98),2)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ROUND(SUM(AS95:AS98),2)</f>
        <v>0</v>
      </c>
      <c r="AT94" s="115">
        <f>ROUND(SUM(AV94:AW94),2)</f>
        <v>0</v>
      </c>
      <c r="AU94" s="116">
        <f>ROUND(SUM(AU95:AU98),5)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ROUND(SUM(AZ95:AZ98),2)</f>
        <v>0</v>
      </c>
      <c r="BA94" s="115">
        <f>ROUND(SUM(BA95:BA98),2)</f>
        <v>0</v>
      </c>
      <c r="BB94" s="115">
        <f>ROUND(SUM(BB95:BB98),2)</f>
        <v>0</v>
      </c>
      <c r="BC94" s="115">
        <f>ROUND(SUM(BC95:BC98),2)</f>
        <v>0</v>
      </c>
      <c r="BD94" s="117">
        <f>ROUND(SUM(BD95:BD98),2)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'000 - Vedlejší a ostatní 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'000 - Vedlejší a ostatní ...'!P120</f>
        <v>0</v>
      </c>
      <c r="AV95" s="129">
        <f>'000 - Vedlejší a ostatní ...'!J33</f>
        <v>0</v>
      </c>
      <c r="AW95" s="129">
        <f>'000 - Vedlejší a ostatní ...'!J34</f>
        <v>0</v>
      </c>
      <c r="AX95" s="129">
        <f>'000 - Vedlejší a ostatní ...'!J35</f>
        <v>0</v>
      </c>
      <c r="AY95" s="129">
        <f>'000 - Vedlejší a ostatní ...'!J36</f>
        <v>0</v>
      </c>
      <c r="AZ95" s="129">
        <f>'000 - Vedlejší a ostatní ...'!F33</f>
        <v>0</v>
      </c>
      <c r="BA95" s="129">
        <f>'000 - Vedlejší a ostatní ...'!F34</f>
        <v>0</v>
      </c>
      <c r="BB95" s="129">
        <f>'000 - Vedlejší a ostatní ...'!F35</f>
        <v>0</v>
      </c>
      <c r="BC95" s="129">
        <f>'000 - Vedlejší a ostatní ...'!F36</f>
        <v>0</v>
      </c>
      <c r="BD95" s="131">
        <f>'000 - Vedlejší a ostatní ...'!F37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6.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'001 - Stavební část'!J30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89</v>
      </c>
      <c r="AR96" s="127"/>
      <c r="AS96" s="128">
        <v>0</v>
      </c>
      <c r="AT96" s="129">
        <f>ROUND(SUM(AV96:AW96),2)</f>
        <v>0</v>
      </c>
      <c r="AU96" s="130">
        <f>'001 - Stavební část'!P131</f>
        <v>0</v>
      </c>
      <c r="AV96" s="129">
        <f>'001 - Stavební část'!J33</f>
        <v>0</v>
      </c>
      <c r="AW96" s="129">
        <f>'001 - Stavební část'!J34</f>
        <v>0</v>
      </c>
      <c r="AX96" s="129">
        <f>'001 - Stavební část'!J35</f>
        <v>0</v>
      </c>
      <c r="AY96" s="129">
        <f>'001 - Stavební část'!J36</f>
        <v>0</v>
      </c>
      <c r="AZ96" s="129">
        <f>'001 - Stavební část'!F33</f>
        <v>0</v>
      </c>
      <c r="BA96" s="129">
        <f>'001 - Stavební část'!F34</f>
        <v>0</v>
      </c>
      <c r="BB96" s="129">
        <f>'001 - Stavební část'!F35</f>
        <v>0</v>
      </c>
      <c r="BC96" s="129">
        <f>'001 - Stavební část'!F36</f>
        <v>0</v>
      </c>
      <c r="BD96" s="131">
        <f>'001 - Stavební část'!F37</f>
        <v>0</v>
      </c>
      <c r="BE96" s="7"/>
      <c r="BT96" s="132" t="s">
        <v>84</v>
      </c>
      <c r="BV96" s="132" t="s">
        <v>78</v>
      </c>
      <c r="BW96" s="132" t="s">
        <v>90</v>
      </c>
      <c r="BX96" s="132" t="s">
        <v>5</v>
      </c>
      <c r="CL96" s="132" t="s">
        <v>1</v>
      </c>
      <c r="CM96" s="132" t="s">
        <v>86</v>
      </c>
    </row>
    <row r="97" s="7" customFormat="1" ht="16.5" customHeight="1">
      <c r="A97" s="120" t="s">
        <v>80</v>
      </c>
      <c r="B97" s="121"/>
      <c r="C97" s="122"/>
      <c r="D97" s="123" t="s">
        <v>91</v>
      </c>
      <c r="E97" s="123"/>
      <c r="F97" s="123"/>
      <c r="G97" s="123"/>
      <c r="H97" s="123"/>
      <c r="I97" s="124"/>
      <c r="J97" s="123" t="s">
        <v>92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'002 - Kontejner'!J30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89</v>
      </c>
      <c r="AR97" s="127"/>
      <c r="AS97" s="128">
        <v>0</v>
      </c>
      <c r="AT97" s="129">
        <f>ROUND(SUM(AV97:AW97),2)</f>
        <v>0</v>
      </c>
      <c r="AU97" s="130">
        <f>'002 - Kontejner'!P118</f>
        <v>0</v>
      </c>
      <c r="AV97" s="129">
        <f>'002 - Kontejner'!J33</f>
        <v>0</v>
      </c>
      <c r="AW97" s="129">
        <f>'002 - Kontejner'!J34</f>
        <v>0</v>
      </c>
      <c r="AX97" s="129">
        <f>'002 - Kontejner'!J35</f>
        <v>0</v>
      </c>
      <c r="AY97" s="129">
        <f>'002 - Kontejner'!J36</f>
        <v>0</v>
      </c>
      <c r="AZ97" s="129">
        <f>'002 - Kontejner'!F33</f>
        <v>0</v>
      </c>
      <c r="BA97" s="129">
        <f>'002 - Kontejner'!F34</f>
        <v>0</v>
      </c>
      <c r="BB97" s="129">
        <f>'002 - Kontejner'!F35</f>
        <v>0</v>
      </c>
      <c r="BC97" s="129">
        <f>'002 - Kontejner'!F36</f>
        <v>0</v>
      </c>
      <c r="BD97" s="131">
        <f>'002 - Kontejner'!F37</f>
        <v>0</v>
      </c>
      <c r="BE97" s="7"/>
      <c r="BT97" s="132" t="s">
        <v>84</v>
      </c>
      <c r="BV97" s="132" t="s">
        <v>78</v>
      </c>
      <c r="BW97" s="132" t="s">
        <v>93</v>
      </c>
      <c r="BX97" s="132" t="s">
        <v>5</v>
      </c>
      <c r="CL97" s="132" t="s">
        <v>1</v>
      </c>
      <c r="CM97" s="132" t="s">
        <v>86</v>
      </c>
    </row>
    <row r="98" s="7" customFormat="1" ht="16.5" customHeight="1">
      <c r="A98" s="120" t="s">
        <v>80</v>
      </c>
      <c r="B98" s="121"/>
      <c r="C98" s="122"/>
      <c r="D98" s="123" t="s">
        <v>94</v>
      </c>
      <c r="E98" s="123"/>
      <c r="F98" s="123"/>
      <c r="G98" s="123"/>
      <c r="H98" s="123"/>
      <c r="I98" s="124"/>
      <c r="J98" s="123" t="s">
        <v>95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'003 - Přípojky inženýrský...'!J30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89</v>
      </c>
      <c r="AR98" s="127"/>
      <c r="AS98" s="133">
        <v>0</v>
      </c>
      <c r="AT98" s="134">
        <f>ROUND(SUM(AV98:AW98),2)</f>
        <v>0</v>
      </c>
      <c r="AU98" s="135">
        <f>'003 - Přípojky inženýrský...'!P125</f>
        <v>0</v>
      </c>
      <c r="AV98" s="134">
        <f>'003 - Přípojky inženýrský...'!J33</f>
        <v>0</v>
      </c>
      <c r="AW98" s="134">
        <f>'003 - Přípojky inženýrský...'!J34</f>
        <v>0</v>
      </c>
      <c r="AX98" s="134">
        <f>'003 - Přípojky inženýrský...'!J35</f>
        <v>0</v>
      </c>
      <c r="AY98" s="134">
        <f>'003 - Přípojky inženýrský...'!J36</f>
        <v>0</v>
      </c>
      <c r="AZ98" s="134">
        <f>'003 - Přípojky inženýrský...'!F33</f>
        <v>0</v>
      </c>
      <c r="BA98" s="134">
        <f>'003 - Přípojky inženýrský...'!F34</f>
        <v>0</v>
      </c>
      <c r="BB98" s="134">
        <f>'003 - Přípojky inženýrský...'!F35</f>
        <v>0</v>
      </c>
      <c r="BC98" s="134">
        <f>'003 - Přípojky inženýrský...'!F36</f>
        <v>0</v>
      </c>
      <c r="BD98" s="136">
        <f>'003 - Přípojky inženýrský...'!F37</f>
        <v>0</v>
      </c>
      <c r="BE98" s="7"/>
      <c r="BT98" s="132" t="s">
        <v>84</v>
      </c>
      <c r="BV98" s="132" t="s">
        <v>78</v>
      </c>
      <c r="BW98" s="132" t="s">
        <v>96</v>
      </c>
      <c r="BX98" s="132" t="s">
        <v>5</v>
      </c>
      <c r="CL98" s="132" t="s">
        <v>1</v>
      </c>
      <c r="CM98" s="132" t="s">
        <v>86</v>
      </c>
    </row>
    <row r="99" s="2" customFormat="1" ht="30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</sheetData>
  <sheetProtection sheet="1" formatColumns="0" formatRows="0" objects="1" scenarios="1" spinCount="100000" saltValue="L9/VlShPBZQ6hs6qnV4Dw6dUi5StCigj0oVzqzotLALKCYvvsY11luVg6DwWaaj7Ou76lOOJ+7LBl7LE4epM4g==" hashValue="rsmD8jwgVAQ4t464hEdo6FvXEvS6jgd37rAjkZDI1xkeQfpxbdR0ZxFGJ92VZ7hwMvLBw7ZN2CJ+vxsBqjq3yg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00 - Vedlejší a ostatní ...'!C2" display="/"/>
    <hyperlink ref="A96" location="'001 - Stavební část'!C2" display="/"/>
    <hyperlink ref="A97" location="'002 - Kontejner'!C2" display="/"/>
    <hyperlink ref="A98" location="'003 - Přípojky inženýrský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Výstavba hygienického zařízení Paradráha Trutnov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18. 4. 2024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ROUND((SUM(BE120:BE127)),  2)</f>
        <v>0</v>
      </c>
      <c r="G33" s="39"/>
      <c r="H33" s="39"/>
      <c r="I33" s="156">
        <v>0.20999999999999999</v>
      </c>
      <c r="J33" s="155">
        <f>ROUND(((SUM(BE120:BE127))*I33),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ROUND((SUM(BF120:BF127)),  2)</f>
        <v>0</v>
      </c>
      <c r="G34" s="39"/>
      <c r="H34" s="39"/>
      <c r="I34" s="156">
        <v>0.12</v>
      </c>
      <c r="J34" s="155">
        <f>ROUND(((SUM(BF120:BF127))*I34),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ROUND((SUM(BG120:BG127)),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ROUND((SUM(BH120:BH127)),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ROUND((SUM(BI120:BI127)),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Výstavba hygienického zařízení Paradráha Trutnov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000 -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Trutnov</v>
      </c>
      <c r="G89" s="41"/>
      <c r="H89" s="41"/>
      <c r="I89" s="33" t="s">
        <v>22</v>
      </c>
      <c r="J89" s="80" t="str">
        <f>IF(J12="","",J12)</f>
        <v>18. 4. 2024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Trutnov</v>
      </c>
      <c r="G91" s="41"/>
      <c r="H91" s="41"/>
      <c r="I91" s="33" t="s">
        <v>30</v>
      </c>
      <c r="J91" s="37" t="str">
        <f>E21</f>
        <v>Ing. Jan Klenčík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 Lenka Kasperová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101</v>
      </c>
      <c r="D94" s="177"/>
      <c r="E94" s="177"/>
      <c r="F94" s="177"/>
      <c r="G94" s="177"/>
      <c r="H94" s="177"/>
      <c r="I94" s="177"/>
      <c r="J94" s="178" t="s">
        <v>102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103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104</v>
      </c>
    </row>
    <row r="97" s="9" customFormat="1" ht="24.96" customHeight="1">
      <c r="A97" s="9"/>
      <c r="B97" s="180"/>
      <c r="C97" s="181"/>
      <c r="D97" s="182" t="s">
        <v>105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106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107</v>
      </c>
      <c r="E99" s="189"/>
      <c r="F99" s="189"/>
      <c r="G99" s="189"/>
      <c r="H99" s="189"/>
      <c r="I99" s="189"/>
      <c r="J99" s="190">
        <f>J124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108</v>
      </c>
      <c r="E100" s="189"/>
      <c r="F100" s="189"/>
      <c r="G100" s="189"/>
      <c r="H100" s="189"/>
      <c r="I100" s="189"/>
      <c r="J100" s="190">
        <f>J126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109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Výstavba hygienického zařízení Paradráha Trutnov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98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000 - Vedlejší a ostatní náklady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Trutnov</v>
      </c>
      <c r="G114" s="41"/>
      <c r="H114" s="41"/>
      <c r="I114" s="33" t="s">
        <v>22</v>
      </c>
      <c r="J114" s="80" t="str">
        <f>IF(J12="","",J12)</f>
        <v>18. 4. 2024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>Město Trutnov</v>
      </c>
      <c r="G116" s="41"/>
      <c r="H116" s="41"/>
      <c r="I116" s="33" t="s">
        <v>30</v>
      </c>
      <c r="J116" s="37" t="str">
        <f>E21</f>
        <v>Ing. Jan Klenčík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33</v>
      </c>
      <c r="J117" s="37" t="str">
        <f>E24</f>
        <v>Ing. Lenka Kasperová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110</v>
      </c>
      <c r="D119" s="195" t="s">
        <v>61</v>
      </c>
      <c r="E119" s="195" t="s">
        <v>57</v>
      </c>
      <c r="F119" s="195" t="s">
        <v>58</v>
      </c>
      <c r="G119" s="195" t="s">
        <v>111</v>
      </c>
      <c r="H119" s="195" t="s">
        <v>112</v>
      </c>
      <c r="I119" s="195" t="s">
        <v>113</v>
      </c>
      <c r="J119" s="195" t="s">
        <v>102</v>
      </c>
      <c r="K119" s="196" t="s">
        <v>114</v>
      </c>
      <c r="L119" s="197"/>
      <c r="M119" s="101" t="s">
        <v>1</v>
      </c>
      <c r="N119" s="102" t="s">
        <v>40</v>
      </c>
      <c r="O119" s="102" t="s">
        <v>115</v>
      </c>
      <c r="P119" s="102" t="s">
        <v>116</v>
      </c>
      <c r="Q119" s="102" t="s">
        <v>117</v>
      </c>
      <c r="R119" s="102" t="s">
        <v>118</v>
      </c>
      <c r="S119" s="102" t="s">
        <v>119</v>
      </c>
      <c r="T119" s="103" t="s">
        <v>120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121</v>
      </c>
      <c r="D120" s="41"/>
      <c r="E120" s="41"/>
      <c r="F120" s="41"/>
      <c r="G120" s="41"/>
      <c r="H120" s="41"/>
      <c r="I120" s="41"/>
      <c r="J120" s="198">
        <f>BK120</f>
        <v>0</v>
      </c>
      <c r="K120" s="41"/>
      <c r="L120" s="45"/>
      <c r="M120" s="104"/>
      <c r="N120" s="199"/>
      <c r="O120" s="105"/>
      <c r="P120" s="200">
        <f>P121</f>
        <v>0</v>
      </c>
      <c r="Q120" s="105"/>
      <c r="R120" s="200">
        <f>R121</f>
        <v>0</v>
      </c>
      <c r="S120" s="105"/>
      <c r="T120" s="201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75</v>
      </c>
      <c r="AU120" s="18" t="s">
        <v>104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122</v>
      </c>
      <c r="F121" s="206" t="s">
        <v>123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P122+P124+P126</f>
        <v>0</v>
      </c>
      <c r="Q121" s="211"/>
      <c r="R121" s="212">
        <f>R122+R124+R126</f>
        <v>0</v>
      </c>
      <c r="S121" s="211"/>
      <c r="T121" s="213">
        <f>T122+T124+T126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124</v>
      </c>
      <c r="AT121" s="215" t="s">
        <v>75</v>
      </c>
      <c r="AU121" s="215" t="s">
        <v>76</v>
      </c>
      <c r="AY121" s="214" t="s">
        <v>125</v>
      </c>
      <c r="BK121" s="216">
        <f>BK122+BK124+BK126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126</v>
      </c>
      <c r="F122" s="217" t="s">
        <v>127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P123</f>
        <v>0</v>
      </c>
      <c r="Q122" s="211"/>
      <c r="R122" s="212">
        <f>R123</f>
        <v>0</v>
      </c>
      <c r="S122" s="211"/>
      <c r="T122" s="213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124</v>
      </c>
      <c r="AT122" s="215" t="s">
        <v>75</v>
      </c>
      <c r="AU122" s="215" t="s">
        <v>84</v>
      </c>
      <c r="AY122" s="214" t="s">
        <v>125</v>
      </c>
      <c r="BK122" s="216">
        <f>BK123</f>
        <v>0</v>
      </c>
    </row>
    <row r="123" s="2" customFormat="1" ht="16.5" customHeight="1">
      <c r="A123" s="39"/>
      <c r="B123" s="40"/>
      <c r="C123" s="219" t="s">
        <v>84</v>
      </c>
      <c r="D123" s="219" t="s">
        <v>128</v>
      </c>
      <c r="E123" s="220" t="s">
        <v>129</v>
      </c>
      <c r="F123" s="221" t="s">
        <v>130</v>
      </c>
      <c r="G123" s="222" t="s">
        <v>131</v>
      </c>
      <c r="H123" s="223">
        <v>1</v>
      </c>
      <c r="I123" s="224"/>
      <c r="J123" s="225">
        <f>ROUND(I123*H123,2)</f>
        <v>0</v>
      </c>
      <c r="K123" s="221" t="s">
        <v>132</v>
      </c>
      <c r="L123" s="45"/>
      <c r="M123" s="226" t="s">
        <v>1</v>
      </c>
      <c r="N123" s="227" t="s">
        <v>41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133</v>
      </c>
      <c r="AT123" s="230" t="s">
        <v>128</v>
      </c>
      <c r="AU123" s="230" t="s">
        <v>86</v>
      </c>
      <c r="AY123" s="18" t="s">
        <v>125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84</v>
      </c>
      <c r="BK123" s="231">
        <f>ROUND(I123*H123,2)</f>
        <v>0</v>
      </c>
      <c r="BL123" s="18" t="s">
        <v>133</v>
      </c>
      <c r="BM123" s="230" t="s">
        <v>134</v>
      </c>
    </row>
    <row r="124" s="12" customFormat="1" ht="22.8" customHeight="1">
      <c r="A124" s="12"/>
      <c r="B124" s="203"/>
      <c r="C124" s="204"/>
      <c r="D124" s="205" t="s">
        <v>75</v>
      </c>
      <c r="E124" s="217" t="s">
        <v>135</v>
      </c>
      <c r="F124" s="217" t="s">
        <v>136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P125</f>
        <v>0</v>
      </c>
      <c r="Q124" s="211"/>
      <c r="R124" s="212">
        <f>R125</f>
        <v>0</v>
      </c>
      <c r="S124" s="211"/>
      <c r="T124" s="213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124</v>
      </c>
      <c r="AT124" s="215" t="s">
        <v>75</v>
      </c>
      <c r="AU124" s="215" t="s">
        <v>84</v>
      </c>
      <c r="AY124" s="214" t="s">
        <v>125</v>
      </c>
      <c r="BK124" s="216">
        <f>BK125</f>
        <v>0</v>
      </c>
    </row>
    <row r="125" s="2" customFormat="1" ht="16.5" customHeight="1">
      <c r="A125" s="39"/>
      <c r="B125" s="40"/>
      <c r="C125" s="219" t="s">
        <v>86</v>
      </c>
      <c r="D125" s="219" t="s">
        <v>128</v>
      </c>
      <c r="E125" s="220" t="s">
        <v>137</v>
      </c>
      <c r="F125" s="221" t="s">
        <v>136</v>
      </c>
      <c r="G125" s="222" t="s">
        <v>131</v>
      </c>
      <c r="H125" s="223">
        <v>1</v>
      </c>
      <c r="I125" s="224"/>
      <c r="J125" s="225">
        <f>ROUND(I125*H125,2)</f>
        <v>0</v>
      </c>
      <c r="K125" s="221" t="s">
        <v>132</v>
      </c>
      <c r="L125" s="45"/>
      <c r="M125" s="226" t="s">
        <v>1</v>
      </c>
      <c r="N125" s="227" t="s">
        <v>41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133</v>
      </c>
      <c r="AT125" s="230" t="s">
        <v>128</v>
      </c>
      <c r="AU125" s="230" t="s">
        <v>86</v>
      </c>
      <c r="AY125" s="18" t="s">
        <v>125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84</v>
      </c>
      <c r="BK125" s="231">
        <f>ROUND(I125*H125,2)</f>
        <v>0</v>
      </c>
      <c r="BL125" s="18" t="s">
        <v>133</v>
      </c>
      <c r="BM125" s="230" t="s">
        <v>138</v>
      </c>
    </row>
    <row r="126" s="12" customFormat="1" ht="22.8" customHeight="1">
      <c r="A126" s="12"/>
      <c r="B126" s="203"/>
      <c r="C126" s="204"/>
      <c r="D126" s="205" t="s">
        <v>75</v>
      </c>
      <c r="E126" s="217" t="s">
        <v>139</v>
      </c>
      <c r="F126" s="217" t="s">
        <v>140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P127</f>
        <v>0</v>
      </c>
      <c r="Q126" s="211"/>
      <c r="R126" s="212">
        <f>R127</f>
        <v>0</v>
      </c>
      <c r="S126" s="211"/>
      <c r="T126" s="213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124</v>
      </c>
      <c r="AT126" s="215" t="s">
        <v>75</v>
      </c>
      <c r="AU126" s="215" t="s">
        <v>84</v>
      </c>
      <c r="AY126" s="214" t="s">
        <v>125</v>
      </c>
      <c r="BK126" s="216">
        <f>BK127</f>
        <v>0</v>
      </c>
    </row>
    <row r="127" s="2" customFormat="1" ht="16.5" customHeight="1">
      <c r="A127" s="39"/>
      <c r="B127" s="40"/>
      <c r="C127" s="219" t="s">
        <v>141</v>
      </c>
      <c r="D127" s="219" t="s">
        <v>128</v>
      </c>
      <c r="E127" s="220" t="s">
        <v>142</v>
      </c>
      <c r="F127" s="221" t="s">
        <v>140</v>
      </c>
      <c r="G127" s="222" t="s">
        <v>131</v>
      </c>
      <c r="H127" s="223">
        <v>1</v>
      </c>
      <c r="I127" s="224"/>
      <c r="J127" s="225">
        <f>ROUND(I127*H127,2)</f>
        <v>0</v>
      </c>
      <c r="K127" s="221" t="s">
        <v>132</v>
      </c>
      <c r="L127" s="45"/>
      <c r="M127" s="232" t="s">
        <v>1</v>
      </c>
      <c r="N127" s="233" t="s">
        <v>41</v>
      </c>
      <c r="O127" s="23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133</v>
      </c>
      <c r="AT127" s="230" t="s">
        <v>128</v>
      </c>
      <c r="AU127" s="230" t="s">
        <v>86</v>
      </c>
      <c r="AY127" s="18" t="s">
        <v>125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84</v>
      </c>
      <c r="BK127" s="231">
        <f>ROUND(I127*H127,2)</f>
        <v>0</v>
      </c>
      <c r="BL127" s="18" t="s">
        <v>133</v>
      </c>
      <c r="BM127" s="230" t="s">
        <v>143</v>
      </c>
    </row>
    <row r="128" s="2" customFormat="1" ht="6.96" customHeight="1">
      <c r="A128" s="39"/>
      <c r="B128" s="67"/>
      <c r="C128" s="68"/>
      <c r="D128" s="68"/>
      <c r="E128" s="68"/>
      <c r="F128" s="68"/>
      <c r="G128" s="68"/>
      <c r="H128" s="68"/>
      <c r="I128" s="68"/>
      <c r="J128" s="68"/>
      <c r="K128" s="68"/>
      <c r="L128" s="45"/>
      <c r="M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</sheetData>
  <sheetProtection sheet="1" autoFilter="0" formatColumns="0" formatRows="0" objects="1" scenarios="1" spinCount="100000" saltValue="MvV5ztHcU2rb4swCpvooL/JOgyIM9m7THgOmNO0yCJ1858+3SrVR/TP2Jeo9MHl/1fORpKsDUuJen77XpHnNsA==" hashValue="/oYpS3LqpECKwOreZm0Jiw866kCXJKbsbGhwB4v0smrm1/wEc9QS19Ql3RrYIOGQvZF7X0gk51cghNifxO+Hiw==" algorithmName="SHA-512" password="CC35"/>
  <autoFilter ref="C119:K12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  <c r="AZ2" s="237" t="s">
        <v>144</v>
      </c>
      <c r="BA2" s="237" t="s">
        <v>1</v>
      </c>
      <c r="BB2" s="237" t="s">
        <v>1</v>
      </c>
      <c r="BC2" s="237" t="s">
        <v>145</v>
      </c>
      <c r="BD2" s="237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  <c r="AZ3" s="237" t="s">
        <v>146</v>
      </c>
      <c r="BA3" s="237" t="s">
        <v>1</v>
      </c>
      <c r="BB3" s="237" t="s">
        <v>1</v>
      </c>
      <c r="BC3" s="237" t="s">
        <v>147</v>
      </c>
      <c r="BD3" s="237" t="s">
        <v>86</v>
      </c>
    </row>
    <row r="4" s="1" customFormat="1" ht="24.96" customHeight="1">
      <c r="B4" s="21"/>
      <c r="D4" s="139" t="s">
        <v>97</v>
      </c>
      <c r="L4" s="21"/>
      <c r="M4" s="140" t="s">
        <v>10</v>
      </c>
      <c r="AT4" s="18" t="s">
        <v>4</v>
      </c>
      <c r="AZ4" s="237" t="s">
        <v>148</v>
      </c>
      <c r="BA4" s="237" t="s">
        <v>1</v>
      </c>
      <c r="BB4" s="237" t="s">
        <v>1</v>
      </c>
      <c r="BC4" s="237" t="s">
        <v>149</v>
      </c>
      <c r="BD4" s="237" t="s">
        <v>86</v>
      </c>
    </row>
    <row r="5" s="1" customFormat="1" ht="6.96" customHeight="1">
      <c r="B5" s="21"/>
      <c r="L5" s="21"/>
      <c r="AZ5" s="237" t="s">
        <v>150</v>
      </c>
      <c r="BA5" s="237" t="s">
        <v>1</v>
      </c>
      <c r="BB5" s="237" t="s">
        <v>1</v>
      </c>
      <c r="BC5" s="237" t="s">
        <v>151</v>
      </c>
      <c r="BD5" s="237" t="s">
        <v>86</v>
      </c>
    </row>
    <row r="6" s="1" customFormat="1" ht="12" customHeight="1">
      <c r="B6" s="21"/>
      <c r="D6" s="141" t="s">
        <v>16</v>
      </c>
      <c r="L6" s="21"/>
      <c r="AZ6" s="237" t="s">
        <v>152</v>
      </c>
      <c r="BA6" s="237" t="s">
        <v>1</v>
      </c>
      <c r="BB6" s="237" t="s">
        <v>1</v>
      </c>
      <c r="BC6" s="237" t="s">
        <v>153</v>
      </c>
      <c r="BD6" s="237" t="s">
        <v>86</v>
      </c>
    </row>
    <row r="7" s="1" customFormat="1" ht="16.5" customHeight="1">
      <c r="B7" s="21"/>
      <c r="E7" s="142" t="str">
        <f>'Rekapitulace stavby'!K6</f>
        <v>Výstavba hygienického zařízení Paradráha Trutnov</v>
      </c>
      <c r="F7" s="141"/>
      <c r="G7" s="141"/>
      <c r="H7" s="141"/>
      <c r="L7" s="21"/>
      <c r="AZ7" s="237" t="s">
        <v>154</v>
      </c>
      <c r="BA7" s="237" t="s">
        <v>1</v>
      </c>
      <c r="BB7" s="237" t="s">
        <v>1</v>
      </c>
      <c r="BC7" s="237" t="s">
        <v>155</v>
      </c>
      <c r="BD7" s="237" t="s">
        <v>86</v>
      </c>
    </row>
    <row r="8" s="2" customFormat="1" ht="12" customHeight="1">
      <c r="A8" s="39"/>
      <c r="B8" s="45"/>
      <c r="C8" s="39"/>
      <c r="D8" s="141" t="s">
        <v>98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37" t="s">
        <v>156</v>
      </c>
      <c r="BA8" s="237" t="s">
        <v>1</v>
      </c>
      <c r="BB8" s="237" t="s">
        <v>1</v>
      </c>
      <c r="BC8" s="237" t="s">
        <v>157</v>
      </c>
      <c r="BD8" s="237" t="s">
        <v>86</v>
      </c>
    </row>
    <row r="9" s="2" customFormat="1" ht="16.5" customHeight="1">
      <c r="A9" s="39"/>
      <c r="B9" s="45"/>
      <c r="C9" s="39"/>
      <c r="D9" s="39"/>
      <c r="E9" s="143" t="s">
        <v>158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37" t="s">
        <v>159</v>
      </c>
      <c r="BA9" s="237" t="s">
        <v>1</v>
      </c>
      <c r="BB9" s="237" t="s">
        <v>1</v>
      </c>
      <c r="BC9" s="237" t="s">
        <v>160</v>
      </c>
      <c r="BD9" s="237" t="s">
        <v>86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37" t="s">
        <v>161</v>
      </c>
      <c r="BA10" s="237" t="s">
        <v>1</v>
      </c>
      <c r="BB10" s="237" t="s">
        <v>1</v>
      </c>
      <c r="BC10" s="237" t="s">
        <v>162</v>
      </c>
      <c r="BD10" s="237" t="s">
        <v>86</v>
      </c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37" t="s">
        <v>163</v>
      </c>
      <c r="BA11" s="237" t="s">
        <v>1</v>
      </c>
      <c r="BB11" s="237" t="s">
        <v>1</v>
      </c>
      <c r="BC11" s="237" t="s">
        <v>164</v>
      </c>
      <c r="BD11" s="237" t="s">
        <v>86</v>
      </c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18. 4. 2024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37" t="s">
        <v>165</v>
      </c>
      <c r="BA12" s="237" t="s">
        <v>1</v>
      </c>
      <c r="BB12" s="237" t="s">
        <v>1</v>
      </c>
      <c r="BC12" s="237" t="s">
        <v>166</v>
      </c>
      <c r="BD12" s="237" t="s">
        <v>86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ROUND(J131,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ROUND((SUM(BE131:BE328)),  2)</f>
        <v>0</v>
      </c>
      <c r="G33" s="39"/>
      <c r="H33" s="39"/>
      <c r="I33" s="156">
        <v>0.20999999999999999</v>
      </c>
      <c r="J33" s="155">
        <f>ROUND(((SUM(BE131:BE328))*I33),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ROUND((SUM(BF131:BF328)),  2)</f>
        <v>0</v>
      </c>
      <c r="G34" s="39"/>
      <c r="H34" s="39"/>
      <c r="I34" s="156">
        <v>0.12</v>
      </c>
      <c r="J34" s="155">
        <f>ROUND(((SUM(BF131:BF328))*I34),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ROUND((SUM(BG131:BG328)),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ROUND((SUM(BH131:BH328)),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ROUND((SUM(BI131:BI328)),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Výstavba hygienického zařízení Paradráha Trutnov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001 - Stavební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Trutnov</v>
      </c>
      <c r="G89" s="41"/>
      <c r="H89" s="41"/>
      <c r="I89" s="33" t="s">
        <v>22</v>
      </c>
      <c r="J89" s="80" t="str">
        <f>IF(J12="","",J12)</f>
        <v>18. 4. 2024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Trutnov</v>
      </c>
      <c r="G91" s="41"/>
      <c r="H91" s="41"/>
      <c r="I91" s="33" t="s">
        <v>30</v>
      </c>
      <c r="J91" s="37" t="str">
        <f>E21</f>
        <v>Ing. Jan Klenčík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 Lenka Kasperová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101</v>
      </c>
      <c r="D94" s="177"/>
      <c r="E94" s="177"/>
      <c r="F94" s="177"/>
      <c r="G94" s="177"/>
      <c r="H94" s="177"/>
      <c r="I94" s="177"/>
      <c r="J94" s="178" t="s">
        <v>102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103</v>
      </c>
      <c r="D96" s="41"/>
      <c r="E96" s="41"/>
      <c r="F96" s="41"/>
      <c r="G96" s="41"/>
      <c r="H96" s="41"/>
      <c r="I96" s="41"/>
      <c r="J96" s="111">
        <f>J131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104</v>
      </c>
    </row>
    <row r="97" s="9" customFormat="1" ht="24.96" customHeight="1">
      <c r="A97" s="9"/>
      <c r="B97" s="180"/>
      <c r="C97" s="181"/>
      <c r="D97" s="182" t="s">
        <v>167</v>
      </c>
      <c r="E97" s="183"/>
      <c r="F97" s="183"/>
      <c r="G97" s="183"/>
      <c r="H97" s="183"/>
      <c r="I97" s="183"/>
      <c r="J97" s="184">
        <f>J132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168</v>
      </c>
      <c r="E98" s="189"/>
      <c r="F98" s="189"/>
      <c r="G98" s="189"/>
      <c r="H98" s="189"/>
      <c r="I98" s="189"/>
      <c r="J98" s="190">
        <f>J133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169</v>
      </c>
      <c r="E99" s="189"/>
      <c r="F99" s="189"/>
      <c r="G99" s="189"/>
      <c r="H99" s="189"/>
      <c r="I99" s="189"/>
      <c r="J99" s="190">
        <f>J171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170</v>
      </c>
      <c r="E100" s="189"/>
      <c r="F100" s="189"/>
      <c r="G100" s="189"/>
      <c r="H100" s="189"/>
      <c r="I100" s="189"/>
      <c r="J100" s="190">
        <f>J194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171</v>
      </c>
      <c r="E101" s="189"/>
      <c r="F101" s="189"/>
      <c r="G101" s="189"/>
      <c r="H101" s="189"/>
      <c r="I101" s="189"/>
      <c r="J101" s="190">
        <f>J198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172</v>
      </c>
      <c r="E102" s="189"/>
      <c r="F102" s="189"/>
      <c r="G102" s="189"/>
      <c r="H102" s="189"/>
      <c r="I102" s="189"/>
      <c r="J102" s="190">
        <f>J201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173</v>
      </c>
      <c r="E103" s="189"/>
      <c r="F103" s="189"/>
      <c r="G103" s="189"/>
      <c r="H103" s="189"/>
      <c r="I103" s="189"/>
      <c r="J103" s="190">
        <f>J214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174</v>
      </c>
      <c r="E104" s="189"/>
      <c r="F104" s="189"/>
      <c r="G104" s="189"/>
      <c r="H104" s="189"/>
      <c r="I104" s="189"/>
      <c r="J104" s="190">
        <f>J220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175</v>
      </c>
      <c r="E105" s="189"/>
      <c r="F105" s="189"/>
      <c r="G105" s="189"/>
      <c r="H105" s="189"/>
      <c r="I105" s="189"/>
      <c r="J105" s="190">
        <f>J224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0"/>
      <c r="C106" s="181"/>
      <c r="D106" s="182" t="s">
        <v>176</v>
      </c>
      <c r="E106" s="183"/>
      <c r="F106" s="183"/>
      <c r="G106" s="183"/>
      <c r="H106" s="183"/>
      <c r="I106" s="183"/>
      <c r="J106" s="184">
        <f>J226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6"/>
      <c r="C107" s="187"/>
      <c r="D107" s="188" t="s">
        <v>177</v>
      </c>
      <c r="E107" s="189"/>
      <c r="F107" s="189"/>
      <c r="G107" s="189"/>
      <c r="H107" s="189"/>
      <c r="I107" s="189"/>
      <c r="J107" s="190">
        <f>J227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178</v>
      </c>
      <c r="E108" s="189"/>
      <c r="F108" s="189"/>
      <c r="G108" s="189"/>
      <c r="H108" s="189"/>
      <c r="I108" s="189"/>
      <c r="J108" s="190">
        <f>J244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179</v>
      </c>
      <c r="E109" s="189"/>
      <c r="F109" s="189"/>
      <c r="G109" s="189"/>
      <c r="H109" s="189"/>
      <c r="I109" s="189"/>
      <c r="J109" s="190">
        <f>J283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180</v>
      </c>
      <c r="E110" s="189"/>
      <c r="F110" s="189"/>
      <c r="G110" s="189"/>
      <c r="H110" s="189"/>
      <c r="I110" s="189"/>
      <c r="J110" s="190">
        <f>J293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181</v>
      </c>
      <c r="E111" s="189"/>
      <c r="F111" s="189"/>
      <c r="G111" s="189"/>
      <c r="H111" s="189"/>
      <c r="I111" s="189"/>
      <c r="J111" s="190">
        <f>J324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109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16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175" t="str">
        <f>E7</f>
        <v>Výstavba hygienického zařízení Paradráha Trutnov</v>
      </c>
      <c r="F121" s="33"/>
      <c r="G121" s="33"/>
      <c r="H121" s="33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98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77" t="str">
        <f>E9</f>
        <v>001 - Stavební část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20</v>
      </c>
      <c r="D125" s="41"/>
      <c r="E125" s="41"/>
      <c r="F125" s="28" t="str">
        <f>F12</f>
        <v>Trutnov</v>
      </c>
      <c r="G125" s="41"/>
      <c r="H125" s="41"/>
      <c r="I125" s="33" t="s">
        <v>22</v>
      </c>
      <c r="J125" s="80" t="str">
        <f>IF(J12="","",J12)</f>
        <v>18. 4. 2024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24</v>
      </c>
      <c r="D127" s="41"/>
      <c r="E127" s="41"/>
      <c r="F127" s="28" t="str">
        <f>E15</f>
        <v>Město Trutnov</v>
      </c>
      <c r="G127" s="41"/>
      <c r="H127" s="41"/>
      <c r="I127" s="33" t="s">
        <v>30</v>
      </c>
      <c r="J127" s="37" t="str">
        <f>E21</f>
        <v>Ing. Jan Klenčík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28</v>
      </c>
      <c r="D128" s="41"/>
      <c r="E128" s="41"/>
      <c r="F128" s="28" t="str">
        <f>IF(E18="","",E18)</f>
        <v>Vyplň údaj</v>
      </c>
      <c r="G128" s="41"/>
      <c r="H128" s="41"/>
      <c r="I128" s="33" t="s">
        <v>33</v>
      </c>
      <c r="J128" s="37" t="str">
        <f>E24</f>
        <v>Ing. Lenka Kasperová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192"/>
      <c r="B130" s="193"/>
      <c r="C130" s="194" t="s">
        <v>110</v>
      </c>
      <c r="D130" s="195" t="s">
        <v>61</v>
      </c>
      <c r="E130" s="195" t="s">
        <v>57</v>
      </c>
      <c r="F130" s="195" t="s">
        <v>58</v>
      </c>
      <c r="G130" s="195" t="s">
        <v>111</v>
      </c>
      <c r="H130" s="195" t="s">
        <v>112</v>
      </c>
      <c r="I130" s="195" t="s">
        <v>113</v>
      </c>
      <c r="J130" s="195" t="s">
        <v>102</v>
      </c>
      <c r="K130" s="196" t="s">
        <v>114</v>
      </c>
      <c r="L130" s="197"/>
      <c r="M130" s="101" t="s">
        <v>1</v>
      </c>
      <c r="N130" s="102" t="s">
        <v>40</v>
      </c>
      <c r="O130" s="102" t="s">
        <v>115</v>
      </c>
      <c r="P130" s="102" t="s">
        <v>116</v>
      </c>
      <c r="Q130" s="102" t="s">
        <v>117</v>
      </c>
      <c r="R130" s="102" t="s">
        <v>118</v>
      </c>
      <c r="S130" s="102" t="s">
        <v>119</v>
      </c>
      <c r="T130" s="103" t="s">
        <v>120</v>
      </c>
      <c r="U130" s="192"/>
      <c r="V130" s="192"/>
      <c r="W130" s="192"/>
      <c r="X130" s="192"/>
      <c r="Y130" s="192"/>
      <c r="Z130" s="192"/>
      <c r="AA130" s="192"/>
      <c r="AB130" s="192"/>
      <c r="AC130" s="192"/>
      <c r="AD130" s="192"/>
      <c r="AE130" s="192"/>
    </row>
    <row r="131" s="2" customFormat="1" ht="22.8" customHeight="1">
      <c r="A131" s="39"/>
      <c r="B131" s="40"/>
      <c r="C131" s="108" t="s">
        <v>121</v>
      </c>
      <c r="D131" s="41"/>
      <c r="E131" s="41"/>
      <c r="F131" s="41"/>
      <c r="G131" s="41"/>
      <c r="H131" s="41"/>
      <c r="I131" s="41"/>
      <c r="J131" s="198">
        <f>BK131</f>
        <v>0</v>
      </c>
      <c r="K131" s="41"/>
      <c r="L131" s="45"/>
      <c r="M131" s="104"/>
      <c r="N131" s="199"/>
      <c r="O131" s="105"/>
      <c r="P131" s="200">
        <f>P132+P226</f>
        <v>0</v>
      </c>
      <c r="Q131" s="105"/>
      <c r="R131" s="200">
        <f>R132+R226</f>
        <v>55.651433139999995</v>
      </c>
      <c r="S131" s="105"/>
      <c r="T131" s="201">
        <f>T132+T226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75</v>
      </c>
      <c r="AU131" s="18" t="s">
        <v>104</v>
      </c>
      <c r="BK131" s="202">
        <f>BK132+BK226</f>
        <v>0</v>
      </c>
    </row>
    <row r="132" s="12" customFormat="1" ht="25.92" customHeight="1">
      <c r="A132" s="12"/>
      <c r="B132" s="203"/>
      <c r="C132" s="204"/>
      <c r="D132" s="205" t="s">
        <v>75</v>
      </c>
      <c r="E132" s="206" t="s">
        <v>182</v>
      </c>
      <c r="F132" s="206" t="s">
        <v>183</v>
      </c>
      <c r="G132" s="204"/>
      <c r="H132" s="204"/>
      <c r="I132" s="207"/>
      <c r="J132" s="208">
        <f>BK132</f>
        <v>0</v>
      </c>
      <c r="K132" s="204"/>
      <c r="L132" s="209"/>
      <c r="M132" s="210"/>
      <c r="N132" s="211"/>
      <c r="O132" s="211"/>
      <c r="P132" s="212">
        <f>P133+P171+P194+P198+P201+P214+P220+P224</f>
        <v>0</v>
      </c>
      <c r="Q132" s="211"/>
      <c r="R132" s="212">
        <f>R133+R171+R194+R198+R201+R214+R220+R224</f>
        <v>52.615313399999998</v>
      </c>
      <c r="S132" s="211"/>
      <c r="T132" s="213">
        <f>T133+T171+T194+T198+T201+T214+T220+T224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84</v>
      </c>
      <c r="AT132" s="215" t="s">
        <v>75</v>
      </c>
      <c r="AU132" s="215" t="s">
        <v>76</v>
      </c>
      <c r="AY132" s="214" t="s">
        <v>125</v>
      </c>
      <c r="BK132" s="216">
        <f>BK133+BK171+BK194+BK198+BK201+BK214+BK220+BK224</f>
        <v>0</v>
      </c>
    </row>
    <row r="133" s="12" customFormat="1" ht="22.8" customHeight="1">
      <c r="A133" s="12"/>
      <c r="B133" s="203"/>
      <c r="C133" s="204"/>
      <c r="D133" s="205" t="s">
        <v>75</v>
      </c>
      <c r="E133" s="217" t="s">
        <v>84</v>
      </c>
      <c r="F133" s="217" t="s">
        <v>184</v>
      </c>
      <c r="G133" s="204"/>
      <c r="H133" s="204"/>
      <c r="I133" s="207"/>
      <c r="J133" s="218">
        <f>BK133</f>
        <v>0</v>
      </c>
      <c r="K133" s="204"/>
      <c r="L133" s="209"/>
      <c r="M133" s="210"/>
      <c r="N133" s="211"/>
      <c r="O133" s="211"/>
      <c r="P133" s="212">
        <f>SUM(P134:P170)</f>
        <v>0</v>
      </c>
      <c r="Q133" s="211"/>
      <c r="R133" s="212">
        <f>SUM(R134:R170)</f>
        <v>0.00057799999999999995</v>
      </c>
      <c r="S133" s="211"/>
      <c r="T133" s="213">
        <f>SUM(T134:T170)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84</v>
      </c>
      <c r="AT133" s="215" t="s">
        <v>75</v>
      </c>
      <c r="AU133" s="215" t="s">
        <v>84</v>
      </c>
      <c r="AY133" s="214" t="s">
        <v>125</v>
      </c>
      <c r="BK133" s="216">
        <f>SUM(BK134:BK170)</f>
        <v>0</v>
      </c>
    </row>
    <row r="134" s="2" customFormat="1" ht="24.15" customHeight="1">
      <c r="A134" s="39"/>
      <c r="B134" s="40"/>
      <c r="C134" s="219" t="s">
        <v>84</v>
      </c>
      <c r="D134" s="219" t="s">
        <v>128</v>
      </c>
      <c r="E134" s="220" t="s">
        <v>185</v>
      </c>
      <c r="F134" s="221" t="s">
        <v>186</v>
      </c>
      <c r="G134" s="222" t="s">
        <v>187</v>
      </c>
      <c r="H134" s="223">
        <v>76</v>
      </c>
      <c r="I134" s="224"/>
      <c r="J134" s="225">
        <f>ROUND(I134*H134,2)</f>
        <v>0</v>
      </c>
      <c r="K134" s="221" t="s">
        <v>132</v>
      </c>
      <c r="L134" s="45"/>
      <c r="M134" s="226" t="s">
        <v>1</v>
      </c>
      <c r="N134" s="227" t="s">
        <v>41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188</v>
      </c>
      <c r="AT134" s="230" t="s">
        <v>128</v>
      </c>
      <c r="AU134" s="230" t="s">
        <v>86</v>
      </c>
      <c r="AY134" s="18" t="s">
        <v>125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84</v>
      </c>
      <c r="BK134" s="231">
        <f>ROUND(I134*H134,2)</f>
        <v>0</v>
      </c>
      <c r="BL134" s="18" t="s">
        <v>188</v>
      </c>
      <c r="BM134" s="230" t="s">
        <v>189</v>
      </c>
    </row>
    <row r="135" s="13" customFormat="1">
      <c r="A135" s="13"/>
      <c r="B135" s="238"/>
      <c r="C135" s="239"/>
      <c r="D135" s="240" t="s">
        <v>190</v>
      </c>
      <c r="E135" s="241" t="s">
        <v>1</v>
      </c>
      <c r="F135" s="242" t="s">
        <v>191</v>
      </c>
      <c r="G135" s="239"/>
      <c r="H135" s="241" t="s">
        <v>1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190</v>
      </c>
      <c r="AU135" s="248" t="s">
        <v>86</v>
      </c>
      <c r="AV135" s="13" t="s">
        <v>84</v>
      </c>
      <c r="AW135" s="13" t="s">
        <v>32</v>
      </c>
      <c r="AX135" s="13" t="s">
        <v>76</v>
      </c>
      <c r="AY135" s="248" t="s">
        <v>125</v>
      </c>
    </row>
    <row r="136" s="14" customFormat="1">
      <c r="A136" s="14"/>
      <c r="B136" s="249"/>
      <c r="C136" s="250"/>
      <c r="D136" s="240" t="s">
        <v>190</v>
      </c>
      <c r="E136" s="251" t="s">
        <v>1</v>
      </c>
      <c r="F136" s="252" t="s">
        <v>192</v>
      </c>
      <c r="G136" s="250"/>
      <c r="H136" s="253">
        <v>76</v>
      </c>
      <c r="I136" s="254"/>
      <c r="J136" s="250"/>
      <c r="K136" s="250"/>
      <c r="L136" s="255"/>
      <c r="M136" s="256"/>
      <c r="N136" s="257"/>
      <c r="O136" s="257"/>
      <c r="P136" s="257"/>
      <c r="Q136" s="257"/>
      <c r="R136" s="257"/>
      <c r="S136" s="257"/>
      <c r="T136" s="25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9" t="s">
        <v>190</v>
      </c>
      <c r="AU136" s="259" t="s">
        <v>86</v>
      </c>
      <c r="AV136" s="14" t="s">
        <v>86</v>
      </c>
      <c r="AW136" s="14" t="s">
        <v>32</v>
      </c>
      <c r="AX136" s="14" t="s">
        <v>84</v>
      </c>
      <c r="AY136" s="259" t="s">
        <v>125</v>
      </c>
    </row>
    <row r="137" s="2" customFormat="1" ht="33" customHeight="1">
      <c r="A137" s="39"/>
      <c r="B137" s="40"/>
      <c r="C137" s="219" t="s">
        <v>86</v>
      </c>
      <c r="D137" s="219" t="s">
        <v>128</v>
      </c>
      <c r="E137" s="220" t="s">
        <v>193</v>
      </c>
      <c r="F137" s="221" t="s">
        <v>194</v>
      </c>
      <c r="G137" s="222" t="s">
        <v>195</v>
      </c>
      <c r="H137" s="223">
        <v>13.09</v>
      </c>
      <c r="I137" s="224"/>
      <c r="J137" s="225">
        <f>ROUND(I137*H137,2)</f>
        <v>0</v>
      </c>
      <c r="K137" s="221" t="s">
        <v>132</v>
      </c>
      <c r="L137" s="45"/>
      <c r="M137" s="226" t="s">
        <v>1</v>
      </c>
      <c r="N137" s="227" t="s">
        <v>41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188</v>
      </c>
      <c r="AT137" s="230" t="s">
        <v>128</v>
      </c>
      <c r="AU137" s="230" t="s">
        <v>86</v>
      </c>
      <c r="AY137" s="18" t="s">
        <v>125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84</v>
      </c>
      <c r="BK137" s="231">
        <f>ROUND(I137*H137,2)</f>
        <v>0</v>
      </c>
      <c r="BL137" s="18" t="s">
        <v>188</v>
      </c>
      <c r="BM137" s="230" t="s">
        <v>196</v>
      </c>
    </row>
    <row r="138" s="14" customFormat="1">
      <c r="A138" s="14"/>
      <c r="B138" s="249"/>
      <c r="C138" s="250"/>
      <c r="D138" s="240" t="s">
        <v>190</v>
      </c>
      <c r="E138" s="251" t="s">
        <v>1</v>
      </c>
      <c r="F138" s="252" t="s">
        <v>197</v>
      </c>
      <c r="G138" s="250"/>
      <c r="H138" s="253">
        <v>5.8079999999999998</v>
      </c>
      <c r="I138" s="254"/>
      <c r="J138" s="250"/>
      <c r="K138" s="250"/>
      <c r="L138" s="255"/>
      <c r="M138" s="256"/>
      <c r="N138" s="257"/>
      <c r="O138" s="257"/>
      <c r="P138" s="257"/>
      <c r="Q138" s="257"/>
      <c r="R138" s="257"/>
      <c r="S138" s="257"/>
      <c r="T138" s="25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9" t="s">
        <v>190</v>
      </c>
      <c r="AU138" s="259" t="s">
        <v>86</v>
      </c>
      <c r="AV138" s="14" t="s">
        <v>86</v>
      </c>
      <c r="AW138" s="14" t="s">
        <v>32</v>
      </c>
      <c r="AX138" s="14" t="s">
        <v>76</v>
      </c>
      <c r="AY138" s="259" t="s">
        <v>125</v>
      </c>
    </row>
    <row r="139" s="14" customFormat="1">
      <c r="A139" s="14"/>
      <c r="B139" s="249"/>
      <c r="C139" s="250"/>
      <c r="D139" s="240" t="s">
        <v>190</v>
      </c>
      <c r="E139" s="251" t="s">
        <v>1</v>
      </c>
      <c r="F139" s="252" t="s">
        <v>198</v>
      </c>
      <c r="G139" s="250"/>
      <c r="H139" s="253">
        <v>0.55000000000000004</v>
      </c>
      <c r="I139" s="254"/>
      <c r="J139" s="250"/>
      <c r="K139" s="250"/>
      <c r="L139" s="255"/>
      <c r="M139" s="256"/>
      <c r="N139" s="257"/>
      <c r="O139" s="257"/>
      <c r="P139" s="257"/>
      <c r="Q139" s="257"/>
      <c r="R139" s="257"/>
      <c r="S139" s="257"/>
      <c r="T139" s="25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9" t="s">
        <v>190</v>
      </c>
      <c r="AU139" s="259" t="s">
        <v>86</v>
      </c>
      <c r="AV139" s="14" t="s">
        <v>86</v>
      </c>
      <c r="AW139" s="14" t="s">
        <v>32</v>
      </c>
      <c r="AX139" s="14" t="s">
        <v>76</v>
      </c>
      <c r="AY139" s="259" t="s">
        <v>125</v>
      </c>
    </row>
    <row r="140" s="14" customFormat="1">
      <c r="A140" s="14"/>
      <c r="B140" s="249"/>
      <c r="C140" s="250"/>
      <c r="D140" s="240" t="s">
        <v>190</v>
      </c>
      <c r="E140" s="251" t="s">
        <v>1</v>
      </c>
      <c r="F140" s="252" t="s">
        <v>199</v>
      </c>
      <c r="G140" s="250"/>
      <c r="H140" s="253">
        <v>5.2800000000000002</v>
      </c>
      <c r="I140" s="254"/>
      <c r="J140" s="250"/>
      <c r="K140" s="250"/>
      <c r="L140" s="255"/>
      <c r="M140" s="256"/>
      <c r="N140" s="257"/>
      <c r="O140" s="257"/>
      <c r="P140" s="257"/>
      <c r="Q140" s="257"/>
      <c r="R140" s="257"/>
      <c r="S140" s="257"/>
      <c r="T140" s="25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9" t="s">
        <v>190</v>
      </c>
      <c r="AU140" s="259" t="s">
        <v>86</v>
      </c>
      <c r="AV140" s="14" t="s">
        <v>86</v>
      </c>
      <c r="AW140" s="14" t="s">
        <v>32</v>
      </c>
      <c r="AX140" s="14" t="s">
        <v>76</v>
      </c>
      <c r="AY140" s="259" t="s">
        <v>125</v>
      </c>
    </row>
    <row r="141" s="14" customFormat="1">
      <c r="A141" s="14"/>
      <c r="B141" s="249"/>
      <c r="C141" s="250"/>
      <c r="D141" s="240" t="s">
        <v>190</v>
      </c>
      <c r="E141" s="251" t="s">
        <v>1</v>
      </c>
      <c r="F141" s="252" t="s">
        <v>200</v>
      </c>
      <c r="G141" s="250"/>
      <c r="H141" s="253">
        <v>0.79200000000000004</v>
      </c>
      <c r="I141" s="254"/>
      <c r="J141" s="250"/>
      <c r="K141" s="250"/>
      <c r="L141" s="255"/>
      <c r="M141" s="256"/>
      <c r="N141" s="257"/>
      <c r="O141" s="257"/>
      <c r="P141" s="257"/>
      <c r="Q141" s="257"/>
      <c r="R141" s="257"/>
      <c r="S141" s="257"/>
      <c r="T141" s="25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9" t="s">
        <v>190</v>
      </c>
      <c r="AU141" s="259" t="s">
        <v>86</v>
      </c>
      <c r="AV141" s="14" t="s">
        <v>86</v>
      </c>
      <c r="AW141" s="14" t="s">
        <v>32</v>
      </c>
      <c r="AX141" s="14" t="s">
        <v>76</v>
      </c>
      <c r="AY141" s="259" t="s">
        <v>125</v>
      </c>
    </row>
    <row r="142" s="14" customFormat="1">
      <c r="A142" s="14"/>
      <c r="B142" s="249"/>
      <c r="C142" s="250"/>
      <c r="D142" s="240" t="s">
        <v>190</v>
      </c>
      <c r="E142" s="251" t="s">
        <v>1</v>
      </c>
      <c r="F142" s="252" t="s">
        <v>201</v>
      </c>
      <c r="G142" s="250"/>
      <c r="H142" s="253">
        <v>0.66000000000000003</v>
      </c>
      <c r="I142" s="254"/>
      <c r="J142" s="250"/>
      <c r="K142" s="250"/>
      <c r="L142" s="255"/>
      <c r="M142" s="256"/>
      <c r="N142" s="257"/>
      <c r="O142" s="257"/>
      <c r="P142" s="257"/>
      <c r="Q142" s="257"/>
      <c r="R142" s="257"/>
      <c r="S142" s="257"/>
      <c r="T142" s="25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9" t="s">
        <v>190</v>
      </c>
      <c r="AU142" s="259" t="s">
        <v>86</v>
      </c>
      <c r="AV142" s="14" t="s">
        <v>86</v>
      </c>
      <c r="AW142" s="14" t="s">
        <v>32</v>
      </c>
      <c r="AX142" s="14" t="s">
        <v>76</v>
      </c>
      <c r="AY142" s="259" t="s">
        <v>125</v>
      </c>
    </row>
    <row r="143" s="15" customFormat="1">
      <c r="A143" s="15"/>
      <c r="B143" s="260"/>
      <c r="C143" s="261"/>
      <c r="D143" s="240" t="s">
        <v>190</v>
      </c>
      <c r="E143" s="262" t="s">
        <v>144</v>
      </c>
      <c r="F143" s="263" t="s">
        <v>202</v>
      </c>
      <c r="G143" s="261"/>
      <c r="H143" s="264">
        <v>13.09</v>
      </c>
      <c r="I143" s="265"/>
      <c r="J143" s="261"/>
      <c r="K143" s="261"/>
      <c r="L143" s="266"/>
      <c r="M143" s="267"/>
      <c r="N143" s="268"/>
      <c r="O143" s="268"/>
      <c r="P143" s="268"/>
      <c r="Q143" s="268"/>
      <c r="R143" s="268"/>
      <c r="S143" s="268"/>
      <c r="T143" s="269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0" t="s">
        <v>190</v>
      </c>
      <c r="AU143" s="270" t="s">
        <v>86</v>
      </c>
      <c r="AV143" s="15" t="s">
        <v>188</v>
      </c>
      <c r="AW143" s="15" t="s">
        <v>32</v>
      </c>
      <c r="AX143" s="15" t="s">
        <v>84</v>
      </c>
      <c r="AY143" s="270" t="s">
        <v>125</v>
      </c>
    </row>
    <row r="144" s="2" customFormat="1" ht="37.8" customHeight="1">
      <c r="A144" s="39"/>
      <c r="B144" s="40"/>
      <c r="C144" s="219" t="s">
        <v>141</v>
      </c>
      <c r="D144" s="219" t="s">
        <v>128</v>
      </c>
      <c r="E144" s="220" t="s">
        <v>203</v>
      </c>
      <c r="F144" s="221" t="s">
        <v>204</v>
      </c>
      <c r="G144" s="222" t="s">
        <v>195</v>
      </c>
      <c r="H144" s="223">
        <v>12.189</v>
      </c>
      <c r="I144" s="224"/>
      <c r="J144" s="225">
        <f>ROUND(I144*H144,2)</f>
        <v>0</v>
      </c>
      <c r="K144" s="221" t="s">
        <v>132</v>
      </c>
      <c r="L144" s="45"/>
      <c r="M144" s="226" t="s">
        <v>1</v>
      </c>
      <c r="N144" s="227" t="s">
        <v>41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188</v>
      </c>
      <c r="AT144" s="230" t="s">
        <v>128</v>
      </c>
      <c r="AU144" s="230" t="s">
        <v>86</v>
      </c>
      <c r="AY144" s="18" t="s">
        <v>125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84</v>
      </c>
      <c r="BK144" s="231">
        <f>ROUND(I144*H144,2)</f>
        <v>0</v>
      </c>
      <c r="BL144" s="18" t="s">
        <v>188</v>
      </c>
      <c r="BM144" s="230" t="s">
        <v>205</v>
      </c>
    </row>
    <row r="145" s="14" customFormat="1">
      <c r="A145" s="14"/>
      <c r="B145" s="249"/>
      <c r="C145" s="250"/>
      <c r="D145" s="240" t="s">
        <v>190</v>
      </c>
      <c r="E145" s="251" t="s">
        <v>1</v>
      </c>
      <c r="F145" s="252" t="s">
        <v>206</v>
      </c>
      <c r="G145" s="250"/>
      <c r="H145" s="253">
        <v>12.189</v>
      </c>
      <c r="I145" s="254"/>
      <c r="J145" s="250"/>
      <c r="K145" s="250"/>
      <c r="L145" s="255"/>
      <c r="M145" s="256"/>
      <c r="N145" s="257"/>
      <c r="O145" s="257"/>
      <c r="P145" s="257"/>
      <c r="Q145" s="257"/>
      <c r="R145" s="257"/>
      <c r="S145" s="257"/>
      <c r="T145" s="25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9" t="s">
        <v>190</v>
      </c>
      <c r="AU145" s="259" t="s">
        <v>86</v>
      </c>
      <c r="AV145" s="14" t="s">
        <v>86</v>
      </c>
      <c r="AW145" s="14" t="s">
        <v>32</v>
      </c>
      <c r="AX145" s="14" t="s">
        <v>76</v>
      </c>
      <c r="AY145" s="259" t="s">
        <v>125</v>
      </c>
    </row>
    <row r="146" s="15" customFormat="1">
      <c r="A146" s="15"/>
      <c r="B146" s="260"/>
      <c r="C146" s="261"/>
      <c r="D146" s="240" t="s">
        <v>190</v>
      </c>
      <c r="E146" s="262" t="s">
        <v>152</v>
      </c>
      <c r="F146" s="263" t="s">
        <v>202</v>
      </c>
      <c r="G146" s="261"/>
      <c r="H146" s="264">
        <v>12.189</v>
      </c>
      <c r="I146" s="265"/>
      <c r="J146" s="261"/>
      <c r="K146" s="261"/>
      <c r="L146" s="266"/>
      <c r="M146" s="267"/>
      <c r="N146" s="268"/>
      <c r="O146" s="268"/>
      <c r="P146" s="268"/>
      <c r="Q146" s="268"/>
      <c r="R146" s="268"/>
      <c r="S146" s="268"/>
      <c r="T146" s="269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0" t="s">
        <v>190</v>
      </c>
      <c r="AU146" s="270" t="s">
        <v>86</v>
      </c>
      <c r="AV146" s="15" t="s">
        <v>188</v>
      </c>
      <c r="AW146" s="15" t="s">
        <v>32</v>
      </c>
      <c r="AX146" s="15" t="s">
        <v>84</v>
      </c>
      <c r="AY146" s="270" t="s">
        <v>125</v>
      </c>
    </row>
    <row r="147" s="2" customFormat="1" ht="24.15" customHeight="1">
      <c r="A147" s="39"/>
      <c r="B147" s="40"/>
      <c r="C147" s="219" t="s">
        <v>188</v>
      </c>
      <c r="D147" s="219" t="s">
        <v>128</v>
      </c>
      <c r="E147" s="220" t="s">
        <v>207</v>
      </c>
      <c r="F147" s="221" t="s">
        <v>208</v>
      </c>
      <c r="G147" s="222" t="s">
        <v>195</v>
      </c>
      <c r="H147" s="223">
        <v>0.90100000000000002</v>
      </c>
      <c r="I147" s="224"/>
      <c r="J147" s="225">
        <f>ROUND(I147*H147,2)</f>
        <v>0</v>
      </c>
      <c r="K147" s="221" t="s">
        <v>132</v>
      </c>
      <c r="L147" s="45"/>
      <c r="M147" s="226" t="s">
        <v>1</v>
      </c>
      <c r="N147" s="227" t="s">
        <v>41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188</v>
      </c>
      <c r="AT147" s="230" t="s">
        <v>128</v>
      </c>
      <c r="AU147" s="230" t="s">
        <v>86</v>
      </c>
      <c r="AY147" s="18" t="s">
        <v>125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84</v>
      </c>
      <c r="BK147" s="231">
        <f>ROUND(I147*H147,2)</f>
        <v>0</v>
      </c>
      <c r="BL147" s="18" t="s">
        <v>188</v>
      </c>
      <c r="BM147" s="230" t="s">
        <v>209</v>
      </c>
    </row>
    <row r="148" s="13" customFormat="1">
      <c r="A148" s="13"/>
      <c r="B148" s="238"/>
      <c r="C148" s="239"/>
      <c r="D148" s="240" t="s">
        <v>190</v>
      </c>
      <c r="E148" s="241" t="s">
        <v>1</v>
      </c>
      <c r="F148" s="242" t="s">
        <v>210</v>
      </c>
      <c r="G148" s="239"/>
      <c r="H148" s="241" t="s">
        <v>1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190</v>
      </c>
      <c r="AU148" s="248" t="s">
        <v>86</v>
      </c>
      <c r="AV148" s="13" t="s">
        <v>84</v>
      </c>
      <c r="AW148" s="13" t="s">
        <v>32</v>
      </c>
      <c r="AX148" s="13" t="s">
        <v>76</v>
      </c>
      <c r="AY148" s="248" t="s">
        <v>125</v>
      </c>
    </row>
    <row r="149" s="14" customFormat="1">
      <c r="A149" s="14"/>
      <c r="B149" s="249"/>
      <c r="C149" s="250"/>
      <c r="D149" s="240" t="s">
        <v>190</v>
      </c>
      <c r="E149" s="251" t="s">
        <v>1</v>
      </c>
      <c r="F149" s="252" t="s">
        <v>211</v>
      </c>
      <c r="G149" s="250"/>
      <c r="H149" s="253">
        <v>0.56299999999999994</v>
      </c>
      <c r="I149" s="254"/>
      <c r="J149" s="250"/>
      <c r="K149" s="250"/>
      <c r="L149" s="255"/>
      <c r="M149" s="256"/>
      <c r="N149" s="257"/>
      <c r="O149" s="257"/>
      <c r="P149" s="257"/>
      <c r="Q149" s="257"/>
      <c r="R149" s="257"/>
      <c r="S149" s="257"/>
      <c r="T149" s="25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9" t="s">
        <v>190</v>
      </c>
      <c r="AU149" s="259" t="s">
        <v>86</v>
      </c>
      <c r="AV149" s="14" t="s">
        <v>86</v>
      </c>
      <c r="AW149" s="14" t="s">
        <v>32</v>
      </c>
      <c r="AX149" s="14" t="s">
        <v>76</v>
      </c>
      <c r="AY149" s="259" t="s">
        <v>125</v>
      </c>
    </row>
    <row r="150" s="14" customFormat="1">
      <c r="A150" s="14"/>
      <c r="B150" s="249"/>
      <c r="C150" s="250"/>
      <c r="D150" s="240" t="s">
        <v>190</v>
      </c>
      <c r="E150" s="251" t="s">
        <v>1</v>
      </c>
      <c r="F150" s="252" t="s">
        <v>212</v>
      </c>
      <c r="G150" s="250"/>
      <c r="H150" s="253">
        <v>0.33800000000000002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9" t="s">
        <v>190</v>
      </c>
      <c r="AU150" s="259" t="s">
        <v>86</v>
      </c>
      <c r="AV150" s="14" t="s">
        <v>86</v>
      </c>
      <c r="AW150" s="14" t="s">
        <v>32</v>
      </c>
      <c r="AX150" s="14" t="s">
        <v>76</v>
      </c>
      <c r="AY150" s="259" t="s">
        <v>125</v>
      </c>
    </row>
    <row r="151" s="15" customFormat="1">
      <c r="A151" s="15"/>
      <c r="B151" s="260"/>
      <c r="C151" s="261"/>
      <c r="D151" s="240" t="s">
        <v>190</v>
      </c>
      <c r="E151" s="262" t="s">
        <v>150</v>
      </c>
      <c r="F151" s="263" t="s">
        <v>202</v>
      </c>
      <c r="G151" s="261"/>
      <c r="H151" s="264">
        <v>0.90100000000000002</v>
      </c>
      <c r="I151" s="265"/>
      <c r="J151" s="261"/>
      <c r="K151" s="261"/>
      <c r="L151" s="266"/>
      <c r="M151" s="267"/>
      <c r="N151" s="268"/>
      <c r="O151" s="268"/>
      <c r="P151" s="268"/>
      <c r="Q151" s="268"/>
      <c r="R151" s="268"/>
      <c r="S151" s="268"/>
      <c r="T151" s="269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0" t="s">
        <v>190</v>
      </c>
      <c r="AU151" s="270" t="s">
        <v>86</v>
      </c>
      <c r="AV151" s="15" t="s">
        <v>188</v>
      </c>
      <c r="AW151" s="15" t="s">
        <v>32</v>
      </c>
      <c r="AX151" s="15" t="s">
        <v>84</v>
      </c>
      <c r="AY151" s="270" t="s">
        <v>125</v>
      </c>
    </row>
    <row r="152" s="2" customFormat="1" ht="33" customHeight="1">
      <c r="A152" s="39"/>
      <c r="B152" s="40"/>
      <c r="C152" s="219" t="s">
        <v>124</v>
      </c>
      <c r="D152" s="219" t="s">
        <v>128</v>
      </c>
      <c r="E152" s="220" t="s">
        <v>213</v>
      </c>
      <c r="F152" s="221" t="s">
        <v>214</v>
      </c>
      <c r="G152" s="222" t="s">
        <v>215</v>
      </c>
      <c r="H152" s="223">
        <v>21.940000000000001</v>
      </c>
      <c r="I152" s="224"/>
      <c r="J152" s="225">
        <f>ROUND(I152*H152,2)</f>
        <v>0</v>
      </c>
      <c r="K152" s="221" t="s">
        <v>132</v>
      </c>
      <c r="L152" s="45"/>
      <c r="M152" s="226" t="s">
        <v>1</v>
      </c>
      <c r="N152" s="227" t="s">
        <v>41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188</v>
      </c>
      <c r="AT152" s="230" t="s">
        <v>128</v>
      </c>
      <c r="AU152" s="230" t="s">
        <v>86</v>
      </c>
      <c r="AY152" s="18" t="s">
        <v>125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84</v>
      </c>
      <c r="BK152" s="231">
        <f>ROUND(I152*H152,2)</f>
        <v>0</v>
      </c>
      <c r="BL152" s="18" t="s">
        <v>188</v>
      </c>
      <c r="BM152" s="230" t="s">
        <v>216</v>
      </c>
    </row>
    <row r="153" s="14" customFormat="1">
      <c r="A153" s="14"/>
      <c r="B153" s="249"/>
      <c r="C153" s="250"/>
      <c r="D153" s="240" t="s">
        <v>190</v>
      </c>
      <c r="E153" s="251" t="s">
        <v>1</v>
      </c>
      <c r="F153" s="252" t="s">
        <v>217</v>
      </c>
      <c r="G153" s="250"/>
      <c r="H153" s="253">
        <v>21.940000000000001</v>
      </c>
      <c r="I153" s="254"/>
      <c r="J153" s="250"/>
      <c r="K153" s="250"/>
      <c r="L153" s="255"/>
      <c r="M153" s="256"/>
      <c r="N153" s="257"/>
      <c r="O153" s="257"/>
      <c r="P153" s="257"/>
      <c r="Q153" s="257"/>
      <c r="R153" s="257"/>
      <c r="S153" s="257"/>
      <c r="T153" s="25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9" t="s">
        <v>190</v>
      </c>
      <c r="AU153" s="259" t="s">
        <v>86</v>
      </c>
      <c r="AV153" s="14" t="s">
        <v>86</v>
      </c>
      <c r="AW153" s="14" t="s">
        <v>32</v>
      </c>
      <c r="AX153" s="14" t="s">
        <v>84</v>
      </c>
      <c r="AY153" s="259" t="s">
        <v>125</v>
      </c>
    </row>
    <row r="154" s="2" customFormat="1" ht="16.5" customHeight="1">
      <c r="A154" s="39"/>
      <c r="B154" s="40"/>
      <c r="C154" s="219" t="s">
        <v>218</v>
      </c>
      <c r="D154" s="219" t="s">
        <v>128</v>
      </c>
      <c r="E154" s="220" t="s">
        <v>219</v>
      </c>
      <c r="F154" s="221" t="s">
        <v>220</v>
      </c>
      <c r="G154" s="222" t="s">
        <v>195</v>
      </c>
      <c r="H154" s="223">
        <v>12.189</v>
      </c>
      <c r="I154" s="224"/>
      <c r="J154" s="225">
        <f>ROUND(I154*H154,2)</f>
        <v>0</v>
      </c>
      <c r="K154" s="221" t="s">
        <v>132</v>
      </c>
      <c r="L154" s="45"/>
      <c r="M154" s="226" t="s">
        <v>1</v>
      </c>
      <c r="N154" s="227" t="s">
        <v>41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188</v>
      </c>
      <c r="AT154" s="230" t="s">
        <v>128</v>
      </c>
      <c r="AU154" s="230" t="s">
        <v>86</v>
      </c>
      <c r="AY154" s="18" t="s">
        <v>125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84</v>
      </c>
      <c r="BK154" s="231">
        <f>ROUND(I154*H154,2)</f>
        <v>0</v>
      </c>
      <c r="BL154" s="18" t="s">
        <v>188</v>
      </c>
      <c r="BM154" s="230" t="s">
        <v>221</v>
      </c>
    </row>
    <row r="155" s="14" customFormat="1">
      <c r="A155" s="14"/>
      <c r="B155" s="249"/>
      <c r="C155" s="250"/>
      <c r="D155" s="240" t="s">
        <v>190</v>
      </c>
      <c r="E155" s="251" t="s">
        <v>1</v>
      </c>
      <c r="F155" s="252" t="s">
        <v>152</v>
      </c>
      <c r="G155" s="250"/>
      <c r="H155" s="253">
        <v>12.189</v>
      </c>
      <c r="I155" s="254"/>
      <c r="J155" s="250"/>
      <c r="K155" s="250"/>
      <c r="L155" s="255"/>
      <c r="M155" s="256"/>
      <c r="N155" s="257"/>
      <c r="O155" s="257"/>
      <c r="P155" s="257"/>
      <c r="Q155" s="257"/>
      <c r="R155" s="257"/>
      <c r="S155" s="257"/>
      <c r="T155" s="25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9" t="s">
        <v>190</v>
      </c>
      <c r="AU155" s="259" t="s">
        <v>86</v>
      </c>
      <c r="AV155" s="14" t="s">
        <v>86</v>
      </c>
      <c r="AW155" s="14" t="s">
        <v>32</v>
      </c>
      <c r="AX155" s="14" t="s">
        <v>84</v>
      </c>
      <c r="AY155" s="259" t="s">
        <v>125</v>
      </c>
    </row>
    <row r="156" s="2" customFormat="1" ht="37.8" customHeight="1">
      <c r="A156" s="39"/>
      <c r="B156" s="40"/>
      <c r="C156" s="219" t="s">
        <v>222</v>
      </c>
      <c r="D156" s="219" t="s">
        <v>128</v>
      </c>
      <c r="E156" s="220" t="s">
        <v>223</v>
      </c>
      <c r="F156" s="221" t="s">
        <v>224</v>
      </c>
      <c r="G156" s="222" t="s">
        <v>187</v>
      </c>
      <c r="H156" s="223">
        <v>16.5</v>
      </c>
      <c r="I156" s="224"/>
      <c r="J156" s="225">
        <f>ROUND(I156*H156,2)</f>
        <v>0</v>
      </c>
      <c r="K156" s="221" t="s">
        <v>132</v>
      </c>
      <c r="L156" s="45"/>
      <c r="M156" s="226" t="s">
        <v>1</v>
      </c>
      <c r="N156" s="227" t="s">
        <v>41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188</v>
      </c>
      <c r="AT156" s="230" t="s">
        <v>128</v>
      </c>
      <c r="AU156" s="230" t="s">
        <v>86</v>
      </c>
      <c r="AY156" s="18" t="s">
        <v>125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84</v>
      </c>
      <c r="BK156" s="231">
        <f>ROUND(I156*H156,2)</f>
        <v>0</v>
      </c>
      <c r="BL156" s="18" t="s">
        <v>188</v>
      </c>
      <c r="BM156" s="230" t="s">
        <v>225</v>
      </c>
    </row>
    <row r="157" s="14" customFormat="1">
      <c r="A157" s="14"/>
      <c r="B157" s="249"/>
      <c r="C157" s="250"/>
      <c r="D157" s="240" t="s">
        <v>190</v>
      </c>
      <c r="E157" s="251" t="s">
        <v>1</v>
      </c>
      <c r="F157" s="252" t="s">
        <v>154</v>
      </c>
      <c r="G157" s="250"/>
      <c r="H157" s="253">
        <v>16.5</v>
      </c>
      <c r="I157" s="254"/>
      <c r="J157" s="250"/>
      <c r="K157" s="250"/>
      <c r="L157" s="255"/>
      <c r="M157" s="256"/>
      <c r="N157" s="257"/>
      <c r="O157" s="257"/>
      <c r="P157" s="257"/>
      <c r="Q157" s="257"/>
      <c r="R157" s="257"/>
      <c r="S157" s="257"/>
      <c r="T157" s="25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9" t="s">
        <v>190</v>
      </c>
      <c r="AU157" s="259" t="s">
        <v>86</v>
      </c>
      <c r="AV157" s="14" t="s">
        <v>86</v>
      </c>
      <c r="AW157" s="14" t="s">
        <v>32</v>
      </c>
      <c r="AX157" s="14" t="s">
        <v>84</v>
      </c>
      <c r="AY157" s="259" t="s">
        <v>125</v>
      </c>
    </row>
    <row r="158" s="2" customFormat="1" ht="24.15" customHeight="1">
      <c r="A158" s="39"/>
      <c r="B158" s="40"/>
      <c r="C158" s="219" t="s">
        <v>226</v>
      </c>
      <c r="D158" s="219" t="s">
        <v>128</v>
      </c>
      <c r="E158" s="220" t="s">
        <v>227</v>
      </c>
      <c r="F158" s="221" t="s">
        <v>228</v>
      </c>
      <c r="G158" s="222" t="s">
        <v>187</v>
      </c>
      <c r="H158" s="223">
        <v>16.5</v>
      </c>
      <c r="I158" s="224"/>
      <c r="J158" s="225">
        <f>ROUND(I158*H158,2)</f>
        <v>0</v>
      </c>
      <c r="K158" s="221" t="s">
        <v>132</v>
      </c>
      <c r="L158" s="45"/>
      <c r="M158" s="226" t="s">
        <v>1</v>
      </c>
      <c r="N158" s="227" t="s">
        <v>41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188</v>
      </c>
      <c r="AT158" s="230" t="s">
        <v>128</v>
      </c>
      <c r="AU158" s="230" t="s">
        <v>86</v>
      </c>
      <c r="AY158" s="18" t="s">
        <v>125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84</v>
      </c>
      <c r="BK158" s="231">
        <f>ROUND(I158*H158,2)</f>
        <v>0</v>
      </c>
      <c r="BL158" s="18" t="s">
        <v>188</v>
      </c>
      <c r="BM158" s="230" t="s">
        <v>229</v>
      </c>
    </row>
    <row r="159" s="13" customFormat="1">
      <c r="A159" s="13"/>
      <c r="B159" s="238"/>
      <c r="C159" s="239"/>
      <c r="D159" s="240" t="s">
        <v>190</v>
      </c>
      <c r="E159" s="241" t="s">
        <v>1</v>
      </c>
      <c r="F159" s="242" t="s">
        <v>230</v>
      </c>
      <c r="G159" s="239"/>
      <c r="H159" s="241" t="s">
        <v>1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190</v>
      </c>
      <c r="AU159" s="248" t="s">
        <v>86</v>
      </c>
      <c r="AV159" s="13" t="s">
        <v>84</v>
      </c>
      <c r="AW159" s="13" t="s">
        <v>32</v>
      </c>
      <c r="AX159" s="13" t="s">
        <v>76</v>
      </c>
      <c r="AY159" s="248" t="s">
        <v>125</v>
      </c>
    </row>
    <row r="160" s="14" customFormat="1">
      <c r="A160" s="14"/>
      <c r="B160" s="249"/>
      <c r="C160" s="250"/>
      <c r="D160" s="240" t="s">
        <v>190</v>
      </c>
      <c r="E160" s="251" t="s">
        <v>1</v>
      </c>
      <c r="F160" s="252" t="s">
        <v>231</v>
      </c>
      <c r="G160" s="250"/>
      <c r="H160" s="253">
        <v>16.5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9" t="s">
        <v>190</v>
      </c>
      <c r="AU160" s="259" t="s">
        <v>86</v>
      </c>
      <c r="AV160" s="14" t="s">
        <v>86</v>
      </c>
      <c r="AW160" s="14" t="s">
        <v>32</v>
      </c>
      <c r="AX160" s="14" t="s">
        <v>76</v>
      </c>
      <c r="AY160" s="259" t="s">
        <v>125</v>
      </c>
    </row>
    <row r="161" s="15" customFormat="1">
      <c r="A161" s="15"/>
      <c r="B161" s="260"/>
      <c r="C161" s="261"/>
      <c r="D161" s="240" t="s">
        <v>190</v>
      </c>
      <c r="E161" s="262" t="s">
        <v>154</v>
      </c>
      <c r="F161" s="263" t="s">
        <v>202</v>
      </c>
      <c r="G161" s="261"/>
      <c r="H161" s="264">
        <v>16.5</v>
      </c>
      <c r="I161" s="265"/>
      <c r="J161" s="261"/>
      <c r="K161" s="261"/>
      <c r="L161" s="266"/>
      <c r="M161" s="267"/>
      <c r="N161" s="268"/>
      <c r="O161" s="268"/>
      <c r="P161" s="268"/>
      <c r="Q161" s="268"/>
      <c r="R161" s="268"/>
      <c r="S161" s="268"/>
      <c r="T161" s="269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0" t="s">
        <v>190</v>
      </c>
      <c r="AU161" s="270" t="s">
        <v>86</v>
      </c>
      <c r="AV161" s="15" t="s">
        <v>188</v>
      </c>
      <c r="AW161" s="15" t="s">
        <v>32</v>
      </c>
      <c r="AX161" s="15" t="s">
        <v>84</v>
      </c>
      <c r="AY161" s="270" t="s">
        <v>125</v>
      </c>
    </row>
    <row r="162" s="2" customFormat="1" ht="24.15" customHeight="1">
      <c r="A162" s="39"/>
      <c r="B162" s="40"/>
      <c r="C162" s="219" t="s">
        <v>232</v>
      </c>
      <c r="D162" s="219" t="s">
        <v>128</v>
      </c>
      <c r="E162" s="220" t="s">
        <v>233</v>
      </c>
      <c r="F162" s="221" t="s">
        <v>234</v>
      </c>
      <c r="G162" s="222" t="s">
        <v>187</v>
      </c>
      <c r="H162" s="223">
        <v>16.5</v>
      </c>
      <c r="I162" s="224"/>
      <c r="J162" s="225">
        <f>ROUND(I162*H162,2)</f>
        <v>0</v>
      </c>
      <c r="K162" s="221" t="s">
        <v>132</v>
      </c>
      <c r="L162" s="45"/>
      <c r="M162" s="226" t="s">
        <v>1</v>
      </c>
      <c r="N162" s="227" t="s">
        <v>41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188</v>
      </c>
      <c r="AT162" s="230" t="s">
        <v>128</v>
      </c>
      <c r="AU162" s="230" t="s">
        <v>86</v>
      </c>
      <c r="AY162" s="18" t="s">
        <v>125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84</v>
      </c>
      <c r="BK162" s="231">
        <f>ROUND(I162*H162,2)</f>
        <v>0</v>
      </c>
      <c r="BL162" s="18" t="s">
        <v>188</v>
      </c>
      <c r="BM162" s="230" t="s">
        <v>235</v>
      </c>
    </row>
    <row r="163" s="14" customFormat="1">
      <c r="A163" s="14"/>
      <c r="B163" s="249"/>
      <c r="C163" s="250"/>
      <c r="D163" s="240" t="s">
        <v>190</v>
      </c>
      <c r="E163" s="251" t="s">
        <v>1</v>
      </c>
      <c r="F163" s="252" t="s">
        <v>154</v>
      </c>
      <c r="G163" s="250"/>
      <c r="H163" s="253">
        <v>16.5</v>
      </c>
      <c r="I163" s="254"/>
      <c r="J163" s="250"/>
      <c r="K163" s="250"/>
      <c r="L163" s="255"/>
      <c r="M163" s="256"/>
      <c r="N163" s="257"/>
      <c r="O163" s="257"/>
      <c r="P163" s="257"/>
      <c r="Q163" s="257"/>
      <c r="R163" s="257"/>
      <c r="S163" s="257"/>
      <c r="T163" s="25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9" t="s">
        <v>190</v>
      </c>
      <c r="AU163" s="259" t="s">
        <v>86</v>
      </c>
      <c r="AV163" s="14" t="s">
        <v>86</v>
      </c>
      <c r="AW163" s="14" t="s">
        <v>32</v>
      </c>
      <c r="AX163" s="14" t="s">
        <v>84</v>
      </c>
      <c r="AY163" s="259" t="s">
        <v>125</v>
      </c>
    </row>
    <row r="164" s="2" customFormat="1" ht="16.5" customHeight="1">
      <c r="A164" s="39"/>
      <c r="B164" s="40"/>
      <c r="C164" s="271" t="s">
        <v>236</v>
      </c>
      <c r="D164" s="271" t="s">
        <v>237</v>
      </c>
      <c r="E164" s="272" t="s">
        <v>238</v>
      </c>
      <c r="F164" s="273" t="s">
        <v>239</v>
      </c>
      <c r="G164" s="274" t="s">
        <v>240</v>
      </c>
      <c r="H164" s="275">
        <v>0.57799999999999996</v>
      </c>
      <c r="I164" s="276"/>
      <c r="J164" s="277">
        <f>ROUND(I164*H164,2)</f>
        <v>0</v>
      </c>
      <c r="K164" s="273" t="s">
        <v>132</v>
      </c>
      <c r="L164" s="278"/>
      <c r="M164" s="279" t="s">
        <v>1</v>
      </c>
      <c r="N164" s="280" t="s">
        <v>41</v>
      </c>
      <c r="O164" s="92"/>
      <c r="P164" s="228">
        <f>O164*H164</f>
        <v>0</v>
      </c>
      <c r="Q164" s="228">
        <v>0.001</v>
      </c>
      <c r="R164" s="228">
        <f>Q164*H164</f>
        <v>0.00057799999999999995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226</v>
      </c>
      <c r="AT164" s="230" t="s">
        <v>237</v>
      </c>
      <c r="AU164" s="230" t="s">
        <v>86</v>
      </c>
      <c r="AY164" s="18" t="s">
        <v>125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84</v>
      </c>
      <c r="BK164" s="231">
        <f>ROUND(I164*H164,2)</f>
        <v>0</v>
      </c>
      <c r="BL164" s="18" t="s">
        <v>188</v>
      </c>
      <c r="BM164" s="230" t="s">
        <v>241</v>
      </c>
    </row>
    <row r="165" s="14" customFormat="1">
      <c r="A165" s="14"/>
      <c r="B165" s="249"/>
      <c r="C165" s="250"/>
      <c r="D165" s="240" t="s">
        <v>190</v>
      </c>
      <c r="E165" s="251" t="s">
        <v>1</v>
      </c>
      <c r="F165" s="252" t="s">
        <v>242</v>
      </c>
      <c r="G165" s="250"/>
      <c r="H165" s="253">
        <v>0.57799999999999996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9" t="s">
        <v>190</v>
      </c>
      <c r="AU165" s="259" t="s">
        <v>86</v>
      </c>
      <c r="AV165" s="14" t="s">
        <v>86</v>
      </c>
      <c r="AW165" s="14" t="s">
        <v>32</v>
      </c>
      <c r="AX165" s="14" t="s">
        <v>84</v>
      </c>
      <c r="AY165" s="259" t="s">
        <v>125</v>
      </c>
    </row>
    <row r="166" s="2" customFormat="1" ht="24.15" customHeight="1">
      <c r="A166" s="39"/>
      <c r="B166" s="40"/>
      <c r="C166" s="219" t="s">
        <v>243</v>
      </c>
      <c r="D166" s="219" t="s">
        <v>128</v>
      </c>
      <c r="E166" s="220" t="s">
        <v>244</v>
      </c>
      <c r="F166" s="221" t="s">
        <v>245</v>
      </c>
      <c r="G166" s="222" t="s">
        <v>187</v>
      </c>
      <c r="H166" s="223">
        <v>19.5</v>
      </c>
      <c r="I166" s="224"/>
      <c r="J166" s="225">
        <f>ROUND(I166*H166,2)</f>
        <v>0</v>
      </c>
      <c r="K166" s="221" t="s">
        <v>132</v>
      </c>
      <c r="L166" s="45"/>
      <c r="M166" s="226" t="s">
        <v>1</v>
      </c>
      <c r="N166" s="227" t="s">
        <v>41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188</v>
      </c>
      <c r="AT166" s="230" t="s">
        <v>128</v>
      </c>
      <c r="AU166" s="230" t="s">
        <v>86</v>
      </c>
      <c r="AY166" s="18" t="s">
        <v>125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84</v>
      </c>
      <c r="BK166" s="231">
        <f>ROUND(I166*H166,2)</f>
        <v>0</v>
      </c>
      <c r="BL166" s="18" t="s">
        <v>188</v>
      </c>
      <c r="BM166" s="230" t="s">
        <v>246</v>
      </c>
    </row>
    <row r="167" s="14" customFormat="1">
      <c r="A167" s="14"/>
      <c r="B167" s="249"/>
      <c r="C167" s="250"/>
      <c r="D167" s="240" t="s">
        <v>190</v>
      </c>
      <c r="E167" s="251" t="s">
        <v>1</v>
      </c>
      <c r="F167" s="252" t="s">
        <v>148</v>
      </c>
      <c r="G167" s="250"/>
      <c r="H167" s="253">
        <v>19.5</v>
      </c>
      <c r="I167" s="254"/>
      <c r="J167" s="250"/>
      <c r="K167" s="250"/>
      <c r="L167" s="255"/>
      <c r="M167" s="256"/>
      <c r="N167" s="257"/>
      <c r="O167" s="257"/>
      <c r="P167" s="257"/>
      <c r="Q167" s="257"/>
      <c r="R167" s="257"/>
      <c r="S167" s="257"/>
      <c r="T167" s="25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9" t="s">
        <v>190</v>
      </c>
      <c r="AU167" s="259" t="s">
        <v>86</v>
      </c>
      <c r="AV167" s="14" t="s">
        <v>86</v>
      </c>
      <c r="AW167" s="14" t="s">
        <v>32</v>
      </c>
      <c r="AX167" s="14" t="s">
        <v>84</v>
      </c>
      <c r="AY167" s="259" t="s">
        <v>125</v>
      </c>
    </row>
    <row r="168" s="2" customFormat="1" ht="16.5" customHeight="1">
      <c r="A168" s="39"/>
      <c r="B168" s="40"/>
      <c r="C168" s="219" t="s">
        <v>8</v>
      </c>
      <c r="D168" s="219" t="s">
        <v>128</v>
      </c>
      <c r="E168" s="220" t="s">
        <v>247</v>
      </c>
      <c r="F168" s="221" t="s">
        <v>248</v>
      </c>
      <c r="G168" s="222" t="s">
        <v>187</v>
      </c>
      <c r="H168" s="223">
        <v>7.5</v>
      </c>
      <c r="I168" s="224"/>
      <c r="J168" s="225">
        <f>ROUND(I168*H168,2)</f>
        <v>0</v>
      </c>
      <c r="K168" s="221" t="s">
        <v>132</v>
      </c>
      <c r="L168" s="45"/>
      <c r="M168" s="226" t="s">
        <v>1</v>
      </c>
      <c r="N168" s="227" t="s">
        <v>41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188</v>
      </c>
      <c r="AT168" s="230" t="s">
        <v>128</v>
      </c>
      <c r="AU168" s="230" t="s">
        <v>86</v>
      </c>
      <c r="AY168" s="18" t="s">
        <v>125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84</v>
      </c>
      <c r="BK168" s="231">
        <f>ROUND(I168*H168,2)</f>
        <v>0</v>
      </c>
      <c r="BL168" s="18" t="s">
        <v>188</v>
      </c>
      <c r="BM168" s="230" t="s">
        <v>249</v>
      </c>
    </row>
    <row r="169" s="13" customFormat="1">
      <c r="A169" s="13"/>
      <c r="B169" s="238"/>
      <c r="C169" s="239"/>
      <c r="D169" s="240" t="s">
        <v>190</v>
      </c>
      <c r="E169" s="241" t="s">
        <v>1</v>
      </c>
      <c r="F169" s="242" t="s">
        <v>210</v>
      </c>
      <c r="G169" s="239"/>
      <c r="H169" s="241" t="s">
        <v>1</v>
      </c>
      <c r="I169" s="243"/>
      <c r="J169" s="239"/>
      <c r="K169" s="239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190</v>
      </c>
      <c r="AU169" s="248" t="s">
        <v>86</v>
      </c>
      <c r="AV169" s="13" t="s">
        <v>84</v>
      </c>
      <c r="AW169" s="13" t="s">
        <v>32</v>
      </c>
      <c r="AX169" s="13" t="s">
        <v>76</v>
      </c>
      <c r="AY169" s="248" t="s">
        <v>125</v>
      </c>
    </row>
    <row r="170" s="14" customFormat="1">
      <c r="A170" s="14"/>
      <c r="B170" s="249"/>
      <c r="C170" s="250"/>
      <c r="D170" s="240" t="s">
        <v>190</v>
      </c>
      <c r="E170" s="251" t="s">
        <v>1</v>
      </c>
      <c r="F170" s="252" t="s">
        <v>250</v>
      </c>
      <c r="G170" s="250"/>
      <c r="H170" s="253">
        <v>7.5</v>
      </c>
      <c r="I170" s="254"/>
      <c r="J170" s="250"/>
      <c r="K170" s="250"/>
      <c r="L170" s="255"/>
      <c r="M170" s="256"/>
      <c r="N170" s="257"/>
      <c r="O170" s="257"/>
      <c r="P170" s="257"/>
      <c r="Q170" s="257"/>
      <c r="R170" s="257"/>
      <c r="S170" s="257"/>
      <c r="T170" s="25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9" t="s">
        <v>190</v>
      </c>
      <c r="AU170" s="259" t="s">
        <v>86</v>
      </c>
      <c r="AV170" s="14" t="s">
        <v>86</v>
      </c>
      <c r="AW170" s="14" t="s">
        <v>32</v>
      </c>
      <c r="AX170" s="14" t="s">
        <v>84</v>
      </c>
      <c r="AY170" s="259" t="s">
        <v>125</v>
      </c>
    </row>
    <row r="171" s="12" customFormat="1" ht="22.8" customHeight="1">
      <c r="A171" s="12"/>
      <c r="B171" s="203"/>
      <c r="C171" s="204"/>
      <c r="D171" s="205" t="s">
        <v>75</v>
      </c>
      <c r="E171" s="217" t="s">
        <v>86</v>
      </c>
      <c r="F171" s="217" t="s">
        <v>251</v>
      </c>
      <c r="G171" s="204"/>
      <c r="H171" s="204"/>
      <c r="I171" s="207"/>
      <c r="J171" s="218">
        <f>BK171</f>
        <v>0</v>
      </c>
      <c r="K171" s="204"/>
      <c r="L171" s="209"/>
      <c r="M171" s="210"/>
      <c r="N171" s="211"/>
      <c r="O171" s="211"/>
      <c r="P171" s="212">
        <f>SUM(P172:P193)</f>
        <v>0</v>
      </c>
      <c r="Q171" s="211"/>
      <c r="R171" s="212">
        <f>SUM(R172:R193)</f>
        <v>44.1595674</v>
      </c>
      <c r="S171" s="211"/>
      <c r="T171" s="213">
        <f>SUM(T172:T193)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4" t="s">
        <v>84</v>
      </c>
      <c r="AT171" s="215" t="s">
        <v>75</v>
      </c>
      <c r="AU171" s="215" t="s">
        <v>84</v>
      </c>
      <c r="AY171" s="214" t="s">
        <v>125</v>
      </c>
      <c r="BK171" s="216">
        <f>SUM(BK172:BK193)</f>
        <v>0</v>
      </c>
    </row>
    <row r="172" s="2" customFormat="1" ht="24.15" customHeight="1">
      <c r="A172" s="39"/>
      <c r="B172" s="40"/>
      <c r="C172" s="219" t="s">
        <v>252</v>
      </c>
      <c r="D172" s="219" t="s">
        <v>128</v>
      </c>
      <c r="E172" s="220" t="s">
        <v>253</v>
      </c>
      <c r="F172" s="221" t="s">
        <v>254</v>
      </c>
      <c r="G172" s="222" t="s">
        <v>195</v>
      </c>
      <c r="H172" s="223">
        <v>2.5049999999999999</v>
      </c>
      <c r="I172" s="224"/>
      <c r="J172" s="225">
        <f>ROUND(I172*H172,2)</f>
        <v>0</v>
      </c>
      <c r="K172" s="221" t="s">
        <v>132</v>
      </c>
      <c r="L172" s="45"/>
      <c r="M172" s="226" t="s">
        <v>1</v>
      </c>
      <c r="N172" s="227" t="s">
        <v>41</v>
      </c>
      <c r="O172" s="92"/>
      <c r="P172" s="228">
        <f>O172*H172</f>
        <v>0</v>
      </c>
      <c r="Q172" s="228">
        <v>2.1600000000000001</v>
      </c>
      <c r="R172" s="228">
        <f>Q172*H172</f>
        <v>5.4108000000000001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188</v>
      </c>
      <c r="AT172" s="230" t="s">
        <v>128</v>
      </c>
      <c r="AU172" s="230" t="s">
        <v>86</v>
      </c>
      <c r="AY172" s="18" t="s">
        <v>125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84</v>
      </c>
      <c r="BK172" s="231">
        <f>ROUND(I172*H172,2)</f>
        <v>0</v>
      </c>
      <c r="BL172" s="18" t="s">
        <v>188</v>
      </c>
      <c r="BM172" s="230" t="s">
        <v>255</v>
      </c>
    </row>
    <row r="173" s="13" customFormat="1">
      <c r="A173" s="13"/>
      <c r="B173" s="238"/>
      <c r="C173" s="239"/>
      <c r="D173" s="240" t="s">
        <v>190</v>
      </c>
      <c r="E173" s="241" t="s">
        <v>1</v>
      </c>
      <c r="F173" s="242" t="s">
        <v>256</v>
      </c>
      <c r="G173" s="239"/>
      <c r="H173" s="241" t="s">
        <v>1</v>
      </c>
      <c r="I173" s="243"/>
      <c r="J173" s="239"/>
      <c r="K173" s="239"/>
      <c r="L173" s="244"/>
      <c r="M173" s="245"/>
      <c r="N173" s="246"/>
      <c r="O173" s="246"/>
      <c r="P173" s="246"/>
      <c r="Q173" s="246"/>
      <c r="R173" s="246"/>
      <c r="S173" s="246"/>
      <c r="T173" s="24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8" t="s">
        <v>190</v>
      </c>
      <c r="AU173" s="248" t="s">
        <v>86</v>
      </c>
      <c r="AV173" s="13" t="s">
        <v>84</v>
      </c>
      <c r="AW173" s="13" t="s">
        <v>32</v>
      </c>
      <c r="AX173" s="13" t="s">
        <v>76</v>
      </c>
      <c r="AY173" s="248" t="s">
        <v>125</v>
      </c>
    </row>
    <row r="174" s="14" customFormat="1">
      <c r="A174" s="14"/>
      <c r="B174" s="249"/>
      <c r="C174" s="250"/>
      <c r="D174" s="240" t="s">
        <v>190</v>
      </c>
      <c r="E174" s="251" t="s">
        <v>1</v>
      </c>
      <c r="F174" s="252" t="s">
        <v>257</v>
      </c>
      <c r="G174" s="250"/>
      <c r="H174" s="253">
        <v>2.5049999999999999</v>
      </c>
      <c r="I174" s="254"/>
      <c r="J174" s="250"/>
      <c r="K174" s="250"/>
      <c r="L174" s="255"/>
      <c r="M174" s="256"/>
      <c r="N174" s="257"/>
      <c r="O174" s="257"/>
      <c r="P174" s="257"/>
      <c r="Q174" s="257"/>
      <c r="R174" s="257"/>
      <c r="S174" s="257"/>
      <c r="T174" s="25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9" t="s">
        <v>190</v>
      </c>
      <c r="AU174" s="259" t="s">
        <v>86</v>
      </c>
      <c r="AV174" s="14" t="s">
        <v>86</v>
      </c>
      <c r="AW174" s="14" t="s">
        <v>32</v>
      </c>
      <c r="AX174" s="14" t="s">
        <v>84</v>
      </c>
      <c r="AY174" s="259" t="s">
        <v>125</v>
      </c>
    </row>
    <row r="175" s="2" customFormat="1" ht="24.15" customHeight="1">
      <c r="A175" s="39"/>
      <c r="B175" s="40"/>
      <c r="C175" s="219" t="s">
        <v>258</v>
      </c>
      <c r="D175" s="219" t="s">
        <v>128</v>
      </c>
      <c r="E175" s="220" t="s">
        <v>259</v>
      </c>
      <c r="F175" s="221" t="s">
        <v>260</v>
      </c>
      <c r="G175" s="222" t="s">
        <v>195</v>
      </c>
      <c r="H175" s="223">
        <v>6.4800000000000004</v>
      </c>
      <c r="I175" s="224"/>
      <c r="J175" s="225">
        <f>ROUND(I175*H175,2)</f>
        <v>0</v>
      </c>
      <c r="K175" s="221" t="s">
        <v>132</v>
      </c>
      <c r="L175" s="45"/>
      <c r="M175" s="226" t="s">
        <v>1</v>
      </c>
      <c r="N175" s="227" t="s">
        <v>41</v>
      </c>
      <c r="O175" s="92"/>
      <c r="P175" s="228">
        <f>O175*H175</f>
        <v>0</v>
      </c>
      <c r="Q175" s="228">
        <v>1.98</v>
      </c>
      <c r="R175" s="228">
        <f>Q175*H175</f>
        <v>12.830400000000001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188</v>
      </c>
      <c r="AT175" s="230" t="s">
        <v>128</v>
      </c>
      <c r="AU175" s="230" t="s">
        <v>86</v>
      </c>
      <c r="AY175" s="18" t="s">
        <v>125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84</v>
      </c>
      <c r="BK175" s="231">
        <f>ROUND(I175*H175,2)</f>
        <v>0</v>
      </c>
      <c r="BL175" s="18" t="s">
        <v>188</v>
      </c>
      <c r="BM175" s="230" t="s">
        <v>261</v>
      </c>
    </row>
    <row r="176" s="14" customFormat="1">
      <c r="A176" s="14"/>
      <c r="B176" s="249"/>
      <c r="C176" s="250"/>
      <c r="D176" s="240" t="s">
        <v>190</v>
      </c>
      <c r="E176" s="251" t="s">
        <v>1</v>
      </c>
      <c r="F176" s="252" t="s">
        <v>262</v>
      </c>
      <c r="G176" s="250"/>
      <c r="H176" s="253">
        <v>2.8799999999999999</v>
      </c>
      <c r="I176" s="254"/>
      <c r="J176" s="250"/>
      <c r="K176" s="250"/>
      <c r="L176" s="255"/>
      <c r="M176" s="256"/>
      <c r="N176" s="257"/>
      <c r="O176" s="257"/>
      <c r="P176" s="257"/>
      <c r="Q176" s="257"/>
      <c r="R176" s="257"/>
      <c r="S176" s="257"/>
      <c r="T176" s="25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9" t="s">
        <v>190</v>
      </c>
      <c r="AU176" s="259" t="s">
        <v>86</v>
      </c>
      <c r="AV176" s="14" t="s">
        <v>86</v>
      </c>
      <c r="AW176" s="14" t="s">
        <v>32</v>
      </c>
      <c r="AX176" s="14" t="s">
        <v>76</v>
      </c>
      <c r="AY176" s="259" t="s">
        <v>125</v>
      </c>
    </row>
    <row r="177" s="14" customFormat="1">
      <c r="A177" s="14"/>
      <c r="B177" s="249"/>
      <c r="C177" s="250"/>
      <c r="D177" s="240" t="s">
        <v>190</v>
      </c>
      <c r="E177" s="251" t="s">
        <v>1</v>
      </c>
      <c r="F177" s="252" t="s">
        <v>263</v>
      </c>
      <c r="G177" s="250"/>
      <c r="H177" s="253">
        <v>3.6000000000000001</v>
      </c>
      <c r="I177" s="254"/>
      <c r="J177" s="250"/>
      <c r="K177" s="250"/>
      <c r="L177" s="255"/>
      <c r="M177" s="256"/>
      <c r="N177" s="257"/>
      <c r="O177" s="257"/>
      <c r="P177" s="257"/>
      <c r="Q177" s="257"/>
      <c r="R177" s="257"/>
      <c r="S177" s="257"/>
      <c r="T177" s="25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9" t="s">
        <v>190</v>
      </c>
      <c r="AU177" s="259" t="s">
        <v>86</v>
      </c>
      <c r="AV177" s="14" t="s">
        <v>86</v>
      </c>
      <c r="AW177" s="14" t="s">
        <v>32</v>
      </c>
      <c r="AX177" s="14" t="s">
        <v>76</v>
      </c>
      <c r="AY177" s="259" t="s">
        <v>125</v>
      </c>
    </row>
    <row r="178" s="15" customFormat="1">
      <c r="A178" s="15"/>
      <c r="B178" s="260"/>
      <c r="C178" s="261"/>
      <c r="D178" s="240" t="s">
        <v>190</v>
      </c>
      <c r="E178" s="262" t="s">
        <v>1</v>
      </c>
      <c r="F178" s="263" t="s">
        <v>202</v>
      </c>
      <c r="G178" s="261"/>
      <c r="H178" s="264">
        <v>6.4800000000000004</v>
      </c>
      <c r="I178" s="265"/>
      <c r="J178" s="261"/>
      <c r="K178" s="261"/>
      <c r="L178" s="266"/>
      <c r="M178" s="267"/>
      <c r="N178" s="268"/>
      <c r="O178" s="268"/>
      <c r="P178" s="268"/>
      <c r="Q178" s="268"/>
      <c r="R178" s="268"/>
      <c r="S178" s="268"/>
      <c r="T178" s="269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0" t="s">
        <v>190</v>
      </c>
      <c r="AU178" s="270" t="s">
        <v>86</v>
      </c>
      <c r="AV178" s="15" t="s">
        <v>188</v>
      </c>
      <c r="AW178" s="15" t="s">
        <v>32</v>
      </c>
      <c r="AX178" s="15" t="s">
        <v>84</v>
      </c>
      <c r="AY178" s="270" t="s">
        <v>125</v>
      </c>
    </row>
    <row r="179" s="2" customFormat="1" ht="16.5" customHeight="1">
      <c r="A179" s="39"/>
      <c r="B179" s="40"/>
      <c r="C179" s="219" t="s">
        <v>264</v>
      </c>
      <c r="D179" s="219" t="s">
        <v>128</v>
      </c>
      <c r="E179" s="220" t="s">
        <v>265</v>
      </c>
      <c r="F179" s="221" t="s">
        <v>266</v>
      </c>
      <c r="G179" s="222" t="s">
        <v>195</v>
      </c>
      <c r="H179" s="223">
        <v>7.1399999999999997</v>
      </c>
      <c r="I179" s="224"/>
      <c r="J179" s="225">
        <f>ROUND(I179*H179,2)</f>
        <v>0</v>
      </c>
      <c r="K179" s="221" t="s">
        <v>132</v>
      </c>
      <c r="L179" s="45"/>
      <c r="M179" s="226" t="s">
        <v>1</v>
      </c>
      <c r="N179" s="227" t="s">
        <v>41</v>
      </c>
      <c r="O179" s="92"/>
      <c r="P179" s="228">
        <f>O179*H179</f>
        <v>0</v>
      </c>
      <c r="Q179" s="228">
        <v>2.3010199999999998</v>
      </c>
      <c r="R179" s="228">
        <f>Q179*H179</f>
        <v>16.429282799999999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188</v>
      </c>
      <c r="AT179" s="230" t="s">
        <v>128</v>
      </c>
      <c r="AU179" s="230" t="s">
        <v>86</v>
      </c>
      <c r="AY179" s="18" t="s">
        <v>125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84</v>
      </c>
      <c r="BK179" s="231">
        <f>ROUND(I179*H179,2)</f>
        <v>0</v>
      </c>
      <c r="BL179" s="18" t="s">
        <v>188</v>
      </c>
      <c r="BM179" s="230" t="s">
        <v>267</v>
      </c>
    </row>
    <row r="180" s="14" customFormat="1">
      <c r="A180" s="14"/>
      <c r="B180" s="249"/>
      <c r="C180" s="250"/>
      <c r="D180" s="240" t="s">
        <v>190</v>
      </c>
      <c r="E180" s="251" t="s">
        <v>1</v>
      </c>
      <c r="F180" s="252" t="s">
        <v>268</v>
      </c>
      <c r="G180" s="250"/>
      <c r="H180" s="253">
        <v>3.1680000000000001</v>
      </c>
      <c r="I180" s="254"/>
      <c r="J180" s="250"/>
      <c r="K180" s="250"/>
      <c r="L180" s="255"/>
      <c r="M180" s="256"/>
      <c r="N180" s="257"/>
      <c r="O180" s="257"/>
      <c r="P180" s="257"/>
      <c r="Q180" s="257"/>
      <c r="R180" s="257"/>
      <c r="S180" s="257"/>
      <c r="T180" s="25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9" t="s">
        <v>190</v>
      </c>
      <c r="AU180" s="259" t="s">
        <v>86</v>
      </c>
      <c r="AV180" s="14" t="s">
        <v>86</v>
      </c>
      <c r="AW180" s="14" t="s">
        <v>32</v>
      </c>
      <c r="AX180" s="14" t="s">
        <v>76</v>
      </c>
      <c r="AY180" s="259" t="s">
        <v>125</v>
      </c>
    </row>
    <row r="181" s="14" customFormat="1">
      <c r="A181" s="14"/>
      <c r="B181" s="249"/>
      <c r="C181" s="250"/>
      <c r="D181" s="240" t="s">
        <v>190</v>
      </c>
      <c r="E181" s="251" t="s">
        <v>1</v>
      </c>
      <c r="F181" s="252" t="s">
        <v>269</v>
      </c>
      <c r="G181" s="250"/>
      <c r="H181" s="253">
        <v>0.29999999999999999</v>
      </c>
      <c r="I181" s="254"/>
      <c r="J181" s="250"/>
      <c r="K181" s="250"/>
      <c r="L181" s="255"/>
      <c r="M181" s="256"/>
      <c r="N181" s="257"/>
      <c r="O181" s="257"/>
      <c r="P181" s="257"/>
      <c r="Q181" s="257"/>
      <c r="R181" s="257"/>
      <c r="S181" s="257"/>
      <c r="T181" s="25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9" t="s">
        <v>190</v>
      </c>
      <c r="AU181" s="259" t="s">
        <v>86</v>
      </c>
      <c r="AV181" s="14" t="s">
        <v>86</v>
      </c>
      <c r="AW181" s="14" t="s">
        <v>32</v>
      </c>
      <c r="AX181" s="14" t="s">
        <v>76</v>
      </c>
      <c r="AY181" s="259" t="s">
        <v>125</v>
      </c>
    </row>
    <row r="182" s="14" customFormat="1">
      <c r="A182" s="14"/>
      <c r="B182" s="249"/>
      <c r="C182" s="250"/>
      <c r="D182" s="240" t="s">
        <v>190</v>
      </c>
      <c r="E182" s="251" t="s">
        <v>1</v>
      </c>
      <c r="F182" s="252" t="s">
        <v>270</v>
      </c>
      <c r="G182" s="250"/>
      <c r="H182" s="253">
        <v>2.8799999999999999</v>
      </c>
      <c r="I182" s="254"/>
      <c r="J182" s="250"/>
      <c r="K182" s="250"/>
      <c r="L182" s="255"/>
      <c r="M182" s="256"/>
      <c r="N182" s="257"/>
      <c r="O182" s="257"/>
      <c r="P182" s="257"/>
      <c r="Q182" s="257"/>
      <c r="R182" s="257"/>
      <c r="S182" s="257"/>
      <c r="T182" s="25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9" t="s">
        <v>190</v>
      </c>
      <c r="AU182" s="259" t="s">
        <v>86</v>
      </c>
      <c r="AV182" s="14" t="s">
        <v>86</v>
      </c>
      <c r="AW182" s="14" t="s">
        <v>32</v>
      </c>
      <c r="AX182" s="14" t="s">
        <v>76</v>
      </c>
      <c r="AY182" s="259" t="s">
        <v>125</v>
      </c>
    </row>
    <row r="183" s="14" customFormat="1">
      <c r="A183" s="14"/>
      <c r="B183" s="249"/>
      <c r="C183" s="250"/>
      <c r="D183" s="240" t="s">
        <v>190</v>
      </c>
      <c r="E183" s="251" t="s">
        <v>1</v>
      </c>
      <c r="F183" s="252" t="s">
        <v>271</v>
      </c>
      <c r="G183" s="250"/>
      <c r="H183" s="253">
        <v>0.432</v>
      </c>
      <c r="I183" s="254"/>
      <c r="J183" s="250"/>
      <c r="K183" s="250"/>
      <c r="L183" s="255"/>
      <c r="M183" s="256"/>
      <c r="N183" s="257"/>
      <c r="O183" s="257"/>
      <c r="P183" s="257"/>
      <c r="Q183" s="257"/>
      <c r="R183" s="257"/>
      <c r="S183" s="257"/>
      <c r="T183" s="25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9" t="s">
        <v>190</v>
      </c>
      <c r="AU183" s="259" t="s">
        <v>86</v>
      </c>
      <c r="AV183" s="14" t="s">
        <v>86</v>
      </c>
      <c r="AW183" s="14" t="s">
        <v>32</v>
      </c>
      <c r="AX183" s="14" t="s">
        <v>76</v>
      </c>
      <c r="AY183" s="259" t="s">
        <v>125</v>
      </c>
    </row>
    <row r="184" s="14" customFormat="1">
      <c r="A184" s="14"/>
      <c r="B184" s="249"/>
      <c r="C184" s="250"/>
      <c r="D184" s="240" t="s">
        <v>190</v>
      </c>
      <c r="E184" s="251" t="s">
        <v>1</v>
      </c>
      <c r="F184" s="252" t="s">
        <v>272</v>
      </c>
      <c r="G184" s="250"/>
      <c r="H184" s="253">
        <v>0.35999999999999999</v>
      </c>
      <c r="I184" s="254"/>
      <c r="J184" s="250"/>
      <c r="K184" s="250"/>
      <c r="L184" s="255"/>
      <c r="M184" s="256"/>
      <c r="N184" s="257"/>
      <c r="O184" s="257"/>
      <c r="P184" s="257"/>
      <c r="Q184" s="257"/>
      <c r="R184" s="257"/>
      <c r="S184" s="257"/>
      <c r="T184" s="25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9" t="s">
        <v>190</v>
      </c>
      <c r="AU184" s="259" t="s">
        <v>86</v>
      </c>
      <c r="AV184" s="14" t="s">
        <v>86</v>
      </c>
      <c r="AW184" s="14" t="s">
        <v>32</v>
      </c>
      <c r="AX184" s="14" t="s">
        <v>76</v>
      </c>
      <c r="AY184" s="259" t="s">
        <v>125</v>
      </c>
    </row>
    <row r="185" s="15" customFormat="1">
      <c r="A185" s="15"/>
      <c r="B185" s="260"/>
      <c r="C185" s="261"/>
      <c r="D185" s="240" t="s">
        <v>190</v>
      </c>
      <c r="E185" s="262" t="s">
        <v>1</v>
      </c>
      <c r="F185" s="263" t="s">
        <v>202</v>
      </c>
      <c r="G185" s="261"/>
      <c r="H185" s="264">
        <v>7.1399999999999997</v>
      </c>
      <c r="I185" s="265"/>
      <c r="J185" s="261"/>
      <c r="K185" s="261"/>
      <c r="L185" s="266"/>
      <c r="M185" s="267"/>
      <c r="N185" s="268"/>
      <c r="O185" s="268"/>
      <c r="P185" s="268"/>
      <c r="Q185" s="268"/>
      <c r="R185" s="268"/>
      <c r="S185" s="268"/>
      <c r="T185" s="26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0" t="s">
        <v>190</v>
      </c>
      <c r="AU185" s="270" t="s">
        <v>86</v>
      </c>
      <c r="AV185" s="15" t="s">
        <v>188</v>
      </c>
      <c r="AW185" s="15" t="s">
        <v>32</v>
      </c>
      <c r="AX185" s="15" t="s">
        <v>84</v>
      </c>
      <c r="AY185" s="270" t="s">
        <v>125</v>
      </c>
    </row>
    <row r="186" s="2" customFormat="1" ht="33" customHeight="1">
      <c r="A186" s="39"/>
      <c r="B186" s="40"/>
      <c r="C186" s="219" t="s">
        <v>273</v>
      </c>
      <c r="D186" s="219" t="s">
        <v>128</v>
      </c>
      <c r="E186" s="220" t="s">
        <v>274</v>
      </c>
      <c r="F186" s="221" t="s">
        <v>275</v>
      </c>
      <c r="G186" s="222" t="s">
        <v>187</v>
      </c>
      <c r="H186" s="223">
        <v>9.9000000000000004</v>
      </c>
      <c r="I186" s="224"/>
      <c r="J186" s="225">
        <f>ROUND(I186*H186,2)</f>
        <v>0</v>
      </c>
      <c r="K186" s="221" t="s">
        <v>132</v>
      </c>
      <c r="L186" s="45"/>
      <c r="M186" s="226" t="s">
        <v>1</v>
      </c>
      <c r="N186" s="227" t="s">
        <v>41</v>
      </c>
      <c r="O186" s="92"/>
      <c r="P186" s="228">
        <f>O186*H186</f>
        <v>0</v>
      </c>
      <c r="Q186" s="228">
        <v>0.36063000000000001</v>
      </c>
      <c r="R186" s="228">
        <f>Q186*H186</f>
        <v>3.5702370000000001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188</v>
      </c>
      <c r="AT186" s="230" t="s">
        <v>128</v>
      </c>
      <c r="AU186" s="230" t="s">
        <v>86</v>
      </c>
      <c r="AY186" s="18" t="s">
        <v>125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84</v>
      </c>
      <c r="BK186" s="231">
        <f>ROUND(I186*H186,2)</f>
        <v>0</v>
      </c>
      <c r="BL186" s="18" t="s">
        <v>188</v>
      </c>
      <c r="BM186" s="230" t="s">
        <v>276</v>
      </c>
    </row>
    <row r="187" s="14" customFormat="1">
      <c r="A187" s="14"/>
      <c r="B187" s="249"/>
      <c r="C187" s="250"/>
      <c r="D187" s="240" t="s">
        <v>190</v>
      </c>
      <c r="E187" s="251" t="s">
        <v>1</v>
      </c>
      <c r="F187" s="252" t="s">
        <v>277</v>
      </c>
      <c r="G187" s="250"/>
      <c r="H187" s="253">
        <v>9.9000000000000004</v>
      </c>
      <c r="I187" s="254"/>
      <c r="J187" s="250"/>
      <c r="K187" s="250"/>
      <c r="L187" s="255"/>
      <c r="M187" s="256"/>
      <c r="N187" s="257"/>
      <c r="O187" s="257"/>
      <c r="P187" s="257"/>
      <c r="Q187" s="257"/>
      <c r="R187" s="257"/>
      <c r="S187" s="257"/>
      <c r="T187" s="25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9" t="s">
        <v>190</v>
      </c>
      <c r="AU187" s="259" t="s">
        <v>86</v>
      </c>
      <c r="AV187" s="14" t="s">
        <v>86</v>
      </c>
      <c r="AW187" s="14" t="s">
        <v>32</v>
      </c>
      <c r="AX187" s="14" t="s">
        <v>84</v>
      </c>
      <c r="AY187" s="259" t="s">
        <v>125</v>
      </c>
    </row>
    <row r="188" s="2" customFormat="1" ht="33" customHeight="1">
      <c r="A188" s="39"/>
      <c r="B188" s="40"/>
      <c r="C188" s="219" t="s">
        <v>278</v>
      </c>
      <c r="D188" s="219" t="s">
        <v>128</v>
      </c>
      <c r="E188" s="220" t="s">
        <v>279</v>
      </c>
      <c r="F188" s="221" t="s">
        <v>280</v>
      </c>
      <c r="G188" s="222" t="s">
        <v>187</v>
      </c>
      <c r="H188" s="223">
        <v>9</v>
      </c>
      <c r="I188" s="224"/>
      <c r="J188" s="225">
        <f>ROUND(I188*H188,2)</f>
        <v>0</v>
      </c>
      <c r="K188" s="221" t="s">
        <v>132</v>
      </c>
      <c r="L188" s="45"/>
      <c r="M188" s="226" t="s">
        <v>1</v>
      </c>
      <c r="N188" s="227" t="s">
        <v>41</v>
      </c>
      <c r="O188" s="92"/>
      <c r="P188" s="228">
        <f>O188*H188</f>
        <v>0</v>
      </c>
      <c r="Q188" s="228">
        <v>0.47326000000000001</v>
      </c>
      <c r="R188" s="228">
        <f>Q188*H188</f>
        <v>4.2593399999999999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188</v>
      </c>
      <c r="AT188" s="230" t="s">
        <v>128</v>
      </c>
      <c r="AU188" s="230" t="s">
        <v>86</v>
      </c>
      <c r="AY188" s="18" t="s">
        <v>125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84</v>
      </c>
      <c r="BK188" s="231">
        <f>ROUND(I188*H188,2)</f>
        <v>0</v>
      </c>
      <c r="BL188" s="18" t="s">
        <v>188</v>
      </c>
      <c r="BM188" s="230" t="s">
        <v>281</v>
      </c>
    </row>
    <row r="189" s="14" customFormat="1">
      <c r="A189" s="14"/>
      <c r="B189" s="249"/>
      <c r="C189" s="250"/>
      <c r="D189" s="240" t="s">
        <v>190</v>
      </c>
      <c r="E189" s="251" t="s">
        <v>1</v>
      </c>
      <c r="F189" s="252" t="s">
        <v>282</v>
      </c>
      <c r="G189" s="250"/>
      <c r="H189" s="253">
        <v>9</v>
      </c>
      <c r="I189" s="254"/>
      <c r="J189" s="250"/>
      <c r="K189" s="250"/>
      <c r="L189" s="255"/>
      <c r="M189" s="256"/>
      <c r="N189" s="257"/>
      <c r="O189" s="257"/>
      <c r="P189" s="257"/>
      <c r="Q189" s="257"/>
      <c r="R189" s="257"/>
      <c r="S189" s="257"/>
      <c r="T189" s="25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9" t="s">
        <v>190</v>
      </c>
      <c r="AU189" s="259" t="s">
        <v>86</v>
      </c>
      <c r="AV189" s="14" t="s">
        <v>86</v>
      </c>
      <c r="AW189" s="14" t="s">
        <v>32</v>
      </c>
      <c r="AX189" s="14" t="s">
        <v>84</v>
      </c>
      <c r="AY189" s="259" t="s">
        <v>125</v>
      </c>
    </row>
    <row r="190" s="2" customFormat="1" ht="33" customHeight="1">
      <c r="A190" s="39"/>
      <c r="B190" s="40"/>
      <c r="C190" s="219" t="s">
        <v>283</v>
      </c>
      <c r="D190" s="219" t="s">
        <v>128</v>
      </c>
      <c r="E190" s="220" t="s">
        <v>284</v>
      </c>
      <c r="F190" s="221" t="s">
        <v>285</v>
      </c>
      <c r="G190" s="222" t="s">
        <v>187</v>
      </c>
      <c r="H190" s="223">
        <v>1.5</v>
      </c>
      <c r="I190" s="224"/>
      <c r="J190" s="225">
        <f>ROUND(I190*H190,2)</f>
        <v>0</v>
      </c>
      <c r="K190" s="221" t="s">
        <v>132</v>
      </c>
      <c r="L190" s="45"/>
      <c r="M190" s="226" t="s">
        <v>1</v>
      </c>
      <c r="N190" s="227" t="s">
        <v>41</v>
      </c>
      <c r="O190" s="92"/>
      <c r="P190" s="228">
        <f>O190*H190</f>
        <v>0</v>
      </c>
      <c r="Q190" s="228">
        <v>0.96226</v>
      </c>
      <c r="R190" s="228">
        <f>Q190*H190</f>
        <v>1.44339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188</v>
      </c>
      <c r="AT190" s="230" t="s">
        <v>128</v>
      </c>
      <c r="AU190" s="230" t="s">
        <v>86</v>
      </c>
      <c r="AY190" s="18" t="s">
        <v>125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84</v>
      </c>
      <c r="BK190" s="231">
        <f>ROUND(I190*H190,2)</f>
        <v>0</v>
      </c>
      <c r="BL190" s="18" t="s">
        <v>188</v>
      </c>
      <c r="BM190" s="230" t="s">
        <v>286</v>
      </c>
    </row>
    <row r="191" s="14" customFormat="1">
      <c r="A191" s="14"/>
      <c r="B191" s="249"/>
      <c r="C191" s="250"/>
      <c r="D191" s="240" t="s">
        <v>190</v>
      </c>
      <c r="E191" s="251" t="s">
        <v>1</v>
      </c>
      <c r="F191" s="252" t="s">
        <v>287</v>
      </c>
      <c r="G191" s="250"/>
      <c r="H191" s="253">
        <v>1.5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9" t="s">
        <v>190</v>
      </c>
      <c r="AU191" s="259" t="s">
        <v>86</v>
      </c>
      <c r="AV191" s="14" t="s">
        <v>86</v>
      </c>
      <c r="AW191" s="14" t="s">
        <v>32</v>
      </c>
      <c r="AX191" s="14" t="s">
        <v>84</v>
      </c>
      <c r="AY191" s="259" t="s">
        <v>125</v>
      </c>
    </row>
    <row r="192" s="2" customFormat="1" ht="24.15" customHeight="1">
      <c r="A192" s="39"/>
      <c r="B192" s="40"/>
      <c r="C192" s="219" t="s">
        <v>288</v>
      </c>
      <c r="D192" s="219" t="s">
        <v>128</v>
      </c>
      <c r="E192" s="220" t="s">
        <v>289</v>
      </c>
      <c r="F192" s="221" t="s">
        <v>290</v>
      </c>
      <c r="G192" s="222" t="s">
        <v>215</v>
      </c>
      <c r="H192" s="223">
        <v>0.20399999999999999</v>
      </c>
      <c r="I192" s="224"/>
      <c r="J192" s="225">
        <f>ROUND(I192*H192,2)</f>
        <v>0</v>
      </c>
      <c r="K192" s="221" t="s">
        <v>132</v>
      </c>
      <c r="L192" s="45"/>
      <c r="M192" s="226" t="s">
        <v>1</v>
      </c>
      <c r="N192" s="227" t="s">
        <v>41</v>
      </c>
      <c r="O192" s="92"/>
      <c r="P192" s="228">
        <f>O192*H192</f>
        <v>0</v>
      </c>
      <c r="Q192" s="228">
        <v>1.0593999999999999</v>
      </c>
      <c r="R192" s="228">
        <f>Q192*H192</f>
        <v>0.21611759999999997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188</v>
      </c>
      <c r="AT192" s="230" t="s">
        <v>128</v>
      </c>
      <c r="AU192" s="230" t="s">
        <v>86</v>
      </c>
      <c r="AY192" s="18" t="s">
        <v>125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84</v>
      </c>
      <c r="BK192" s="231">
        <f>ROUND(I192*H192,2)</f>
        <v>0</v>
      </c>
      <c r="BL192" s="18" t="s">
        <v>188</v>
      </c>
      <c r="BM192" s="230" t="s">
        <v>291</v>
      </c>
    </row>
    <row r="193" s="14" customFormat="1">
      <c r="A193" s="14"/>
      <c r="B193" s="249"/>
      <c r="C193" s="250"/>
      <c r="D193" s="240" t="s">
        <v>190</v>
      </c>
      <c r="E193" s="251" t="s">
        <v>1</v>
      </c>
      <c r="F193" s="252" t="s">
        <v>292</v>
      </c>
      <c r="G193" s="250"/>
      <c r="H193" s="253">
        <v>0.20399999999999999</v>
      </c>
      <c r="I193" s="254"/>
      <c r="J193" s="250"/>
      <c r="K193" s="250"/>
      <c r="L193" s="255"/>
      <c r="M193" s="256"/>
      <c r="N193" s="257"/>
      <c r="O193" s="257"/>
      <c r="P193" s="257"/>
      <c r="Q193" s="257"/>
      <c r="R193" s="257"/>
      <c r="S193" s="257"/>
      <c r="T193" s="25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9" t="s">
        <v>190</v>
      </c>
      <c r="AU193" s="259" t="s">
        <v>86</v>
      </c>
      <c r="AV193" s="14" t="s">
        <v>86</v>
      </c>
      <c r="AW193" s="14" t="s">
        <v>32</v>
      </c>
      <c r="AX193" s="14" t="s">
        <v>84</v>
      </c>
      <c r="AY193" s="259" t="s">
        <v>125</v>
      </c>
    </row>
    <row r="194" s="12" customFormat="1" ht="22.8" customHeight="1">
      <c r="A194" s="12"/>
      <c r="B194" s="203"/>
      <c r="C194" s="204"/>
      <c r="D194" s="205" t="s">
        <v>75</v>
      </c>
      <c r="E194" s="217" t="s">
        <v>141</v>
      </c>
      <c r="F194" s="217" t="s">
        <v>293</v>
      </c>
      <c r="G194" s="204"/>
      <c r="H194" s="204"/>
      <c r="I194" s="207"/>
      <c r="J194" s="218">
        <f>BK194</f>
        <v>0</v>
      </c>
      <c r="K194" s="204"/>
      <c r="L194" s="209"/>
      <c r="M194" s="210"/>
      <c r="N194" s="211"/>
      <c r="O194" s="211"/>
      <c r="P194" s="212">
        <f>SUM(P195:P197)</f>
        <v>0</v>
      </c>
      <c r="Q194" s="211"/>
      <c r="R194" s="212">
        <f>SUM(R195:R197)</f>
        <v>0.23538000000000003</v>
      </c>
      <c r="S194" s="211"/>
      <c r="T194" s="213">
        <f>SUM(T195:T197)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4" t="s">
        <v>84</v>
      </c>
      <c r="AT194" s="215" t="s">
        <v>75</v>
      </c>
      <c r="AU194" s="215" t="s">
        <v>84</v>
      </c>
      <c r="AY194" s="214" t="s">
        <v>125</v>
      </c>
      <c r="BK194" s="216">
        <f>SUM(BK195:BK197)</f>
        <v>0</v>
      </c>
    </row>
    <row r="195" s="2" customFormat="1" ht="21.75" customHeight="1">
      <c r="A195" s="39"/>
      <c r="B195" s="40"/>
      <c r="C195" s="219" t="s">
        <v>294</v>
      </c>
      <c r="D195" s="219" t="s">
        <v>128</v>
      </c>
      <c r="E195" s="220" t="s">
        <v>295</v>
      </c>
      <c r="F195" s="221" t="s">
        <v>296</v>
      </c>
      <c r="G195" s="222" t="s">
        <v>187</v>
      </c>
      <c r="H195" s="223">
        <v>0.95999999999999996</v>
      </c>
      <c r="I195" s="224"/>
      <c r="J195" s="225">
        <f>ROUND(I195*H195,2)</f>
        <v>0</v>
      </c>
      <c r="K195" s="221" t="s">
        <v>1</v>
      </c>
      <c r="L195" s="45"/>
      <c r="M195" s="226" t="s">
        <v>1</v>
      </c>
      <c r="N195" s="227" t="s">
        <v>41</v>
      </c>
      <c r="O195" s="92"/>
      <c r="P195" s="228">
        <f>O195*H195</f>
        <v>0</v>
      </c>
      <c r="Q195" s="228">
        <v>0.00315</v>
      </c>
      <c r="R195" s="228">
        <f>Q195*H195</f>
        <v>0.0030239999999999998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188</v>
      </c>
      <c r="AT195" s="230" t="s">
        <v>128</v>
      </c>
      <c r="AU195" s="230" t="s">
        <v>86</v>
      </c>
      <c r="AY195" s="18" t="s">
        <v>125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84</v>
      </c>
      <c r="BK195" s="231">
        <f>ROUND(I195*H195,2)</f>
        <v>0</v>
      </c>
      <c r="BL195" s="18" t="s">
        <v>188</v>
      </c>
      <c r="BM195" s="230" t="s">
        <v>297</v>
      </c>
    </row>
    <row r="196" s="14" customFormat="1">
      <c r="A196" s="14"/>
      <c r="B196" s="249"/>
      <c r="C196" s="250"/>
      <c r="D196" s="240" t="s">
        <v>190</v>
      </c>
      <c r="E196" s="251" t="s">
        <v>1</v>
      </c>
      <c r="F196" s="252" t="s">
        <v>298</v>
      </c>
      <c r="G196" s="250"/>
      <c r="H196" s="253">
        <v>0.95999999999999996</v>
      </c>
      <c r="I196" s="254"/>
      <c r="J196" s="250"/>
      <c r="K196" s="250"/>
      <c r="L196" s="255"/>
      <c r="M196" s="256"/>
      <c r="N196" s="257"/>
      <c r="O196" s="257"/>
      <c r="P196" s="257"/>
      <c r="Q196" s="257"/>
      <c r="R196" s="257"/>
      <c r="S196" s="257"/>
      <c r="T196" s="25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9" t="s">
        <v>190</v>
      </c>
      <c r="AU196" s="259" t="s">
        <v>86</v>
      </c>
      <c r="AV196" s="14" t="s">
        <v>86</v>
      </c>
      <c r="AW196" s="14" t="s">
        <v>32</v>
      </c>
      <c r="AX196" s="14" t="s">
        <v>84</v>
      </c>
      <c r="AY196" s="259" t="s">
        <v>125</v>
      </c>
    </row>
    <row r="197" s="2" customFormat="1" ht="24.15" customHeight="1">
      <c r="A197" s="39"/>
      <c r="B197" s="40"/>
      <c r="C197" s="219" t="s">
        <v>7</v>
      </c>
      <c r="D197" s="219" t="s">
        <v>128</v>
      </c>
      <c r="E197" s="220" t="s">
        <v>299</v>
      </c>
      <c r="F197" s="221" t="s">
        <v>300</v>
      </c>
      <c r="G197" s="222" t="s">
        <v>301</v>
      </c>
      <c r="H197" s="223">
        <v>6.7000000000000002</v>
      </c>
      <c r="I197" s="224"/>
      <c r="J197" s="225">
        <f>ROUND(I197*H197,2)</f>
        <v>0</v>
      </c>
      <c r="K197" s="221" t="s">
        <v>132</v>
      </c>
      <c r="L197" s="45"/>
      <c r="M197" s="226" t="s">
        <v>1</v>
      </c>
      <c r="N197" s="227" t="s">
        <v>41</v>
      </c>
      <c r="O197" s="92"/>
      <c r="P197" s="228">
        <f>O197*H197</f>
        <v>0</v>
      </c>
      <c r="Q197" s="228">
        <v>0.034680000000000002</v>
      </c>
      <c r="R197" s="228">
        <f>Q197*H197</f>
        <v>0.23235600000000004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188</v>
      </c>
      <c r="AT197" s="230" t="s">
        <v>128</v>
      </c>
      <c r="AU197" s="230" t="s">
        <v>86</v>
      </c>
      <c r="AY197" s="18" t="s">
        <v>125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84</v>
      </c>
      <c r="BK197" s="231">
        <f>ROUND(I197*H197,2)</f>
        <v>0</v>
      </c>
      <c r="BL197" s="18" t="s">
        <v>188</v>
      </c>
      <c r="BM197" s="230" t="s">
        <v>302</v>
      </c>
    </row>
    <row r="198" s="12" customFormat="1" ht="22.8" customHeight="1">
      <c r="A198" s="12"/>
      <c r="B198" s="203"/>
      <c r="C198" s="204"/>
      <c r="D198" s="205" t="s">
        <v>75</v>
      </c>
      <c r="E198" s="217" t="s">
        <v>188</v>
      </c>
      <c r="F198" s="217" t="s">
        <v>303</v>
      </c>
      <c r="G198" s="204"/>
      <c r="H198" s="204"/>
      <c r="I198" s="207"/>
      <c r="J198" s="218">
        <f>BK198</f>
        <v>0</v>
      </c>
      <c r="K198" s="204"/>
      <c r="L198" s="209"/>
      <c r="M198" s="210"/>
      <c r="N198" s="211"/>
      <c r="O198" s="211"/>
      <c r="P198" s="212">
        <f>SUM(P199:P200)</f>
        <v>0</v>
      </c>
      <c r="Q198" s="211"/>
      <c r="R198" s="212">
        <f>SUM(R199:R200)</f>
        <v>1.19685</v>
      </c>
      <c r="S198" s="211"/>
      <c r="T198" s="213">
        <f>SUM(T199:T200)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4" t="s">
        <v>84</v>
      </c>
      <c r="AT198" s="215" t="s">
        <v>75</v>
      </c>
      <c r="AU198" s="215" t="s">
        <v>84</v>
      </c>
      <c r="AY198" s="214" t="s">
        <v>125</v>
      </c>
      <c r="BK198" s="216">
        <f>SUM(BK199:BK200)</f>
        <v>0</v>
      </c>
    </row>
    <row r="199" s="2" customFormat="1" ht="24.15" customHeight="1">
      <c r="A199" s="39"/>
      <c r="B199" s="40"/>
      <c r="C199" s="219" t="s">
        <v>304</v>
      </c>
      <c r="D199" s="219" t="s">
        <v>128</v>
      </c>
      <c r="E199" s="220" t="s">
        <v>305</v>
      </c>
      <c r="F199" s="221" t="s">
        <v>306</v>
      </c>
      <c r="G199" s="222" t="s">
        <v>301</v>
      </c>
      <c r="H199" s="223">
        <v>3</v>
      </c>
      <c r="I199" s="224"/>
      <c r="J199" s="225">
        <f>ROUND(I199*H199,2)</f>
        <v>0</v>
      </c>
      <c r="K199" s="221" t="s">
        <v>132</v>
      </c>
      <c r="L199" s="45"/>
      <c r="M199" s="226" t="s">
        <v>1</v>
      </c>
      <c r="N199" s="227" t="s">
        <v>41</v>
      </c>
      <c r="O199" s="92"/>
      <c r="P199" s="228">
        <f>O199*H199</f>
        <v>0</v>
      </c>
      <c r="Q199" s="228">
        <v>0.39895000000000003</v>
      </c>
      <c r="R199" s="228">
        <f>Q199*H199</f>
        <v>1.19685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188</v>
      </c>
      <c r="AT199" s="230" t="s">
        <v>128</v>
      </c>
      <c r="AU199" s="230" t="s">
        <v>86</v>
      </c>
      <c r="AY199" s="18" t="s">
        <v>125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84</v>
      </c>
      <c r="BK199" s="231">
        <f>ROUND(I199*H199,2)</f>
        <v>0</v>
      </c>
      <c r="BL199" s="18" t="s">
        <v>188</v>
      </c>
      <c r="BM199" s="230" t="s">
        <v>307</v>
      </c>
    </row>
    <row r="200" s="14" customFormat="1">
      <c r="A200" s="14"/>
      <c r="B200" s="249"/>
      <c r="C200" s="250"/>
      <c r="D200" s="240" t="s">
        <v>190</v>
      </c>
      <c r="E200" s="251" t="s">
        <v>1</v>
      </c>
      <c r="F200" s="252" t="s">
        <v>308</v>
      </c>
      <c r="G200" s="250"/>
      <c r="H200" s="253">
        <v>3</v>
      </c>
      <c r="I200" s="254"/>
      <c r="J200" s="250"/>
      <c r="K200" s="250"/>
      <c r="L200" s="255"/>
      <c r="M200" s="256"/>
      <c r="N200" s="257"/>
      <c r="O200" s="257"/>
      <c r="P200" s="257"/>
      <c r="Q200" s="257"/>
      <c r="R200" s="257"/>
      <c r="S200" s="257"/>
      <c r="T200" s="25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9" t="s">
        <v>190</v>
      </c>
      <c r="AU200" s="259" t="s">
        <v>86</v>
      </c>
      <c r="AV200" s="14" t="s">
        <v>86</v>
      </c>
      <c r="AW200" s="14" t="s">
        <v>32</v>
      </c>
      <c r="AX200" s="14" t="s">
        <v>84</v>
      </c>
      <c r="AY200" s="259" t="s">
        <v>125</v>
      </c>
    </row>
    <row r="201" s="12" customFormat="1" ht="22.8" customHeight="1">
      <c r="A201" s="12"/>
      <c r="B201" s="203"/>
      <c r="C201" s="204"/>
      <c r="D201" s="205" t="s">
        <v>75</v>
      </c>
      <c r="E201" s="217" t="s">
        <v>124</v>
      </c>
      <c r="F201" s="217" t="s">
        <v>309</v>
      </c>
      <c r="G201" s="204"/>
      <c r="H201" s="204"/>
      <c r="I201" s="207"/>
      <c r="J201" s="218">
        <f>BK201</f>
        <v>0</v>
      </c>
      <c r="K201" s="204"/>
      <c r="L201" s="209"/>
      <c r="M201" s="210"/>
      <c r="N201" s="211"/>
      <c r="O201" s="211"/>
      <c r="P201" s="212">
        <f>SUM(P202:P213)</f>
        <v>0</v>
      </c>
      <c r="Q201" s="211"/>
      <c r="R201" s="212">
        <f>SUM(R202:R213)</f>
        <v>4.2627000000000006</v>
      </c>
      <c r="S201" s="211"/>
      <c r="T201" s="213">
        <f>SUM(T202:T213)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4" t="s">
        <v>84</v>
      </c>
      <c r="AT201" s="215" t="s">
        <v>75</v>
      </c>
      <c r="AU201" s="215" t="s">
        <v>84</v>
      </c>
      <c r="AY201" s="214" t="s">
        <v>125</v>
      </c>
      <c r="BK201" s="216">
        <f>SUM(BK202:BK213)</f>
        <v>0</v>
      </c>
    </row>
    <row r="202" s="2" customFormat="1" ht="21.75" customHeight="1">
      <c r="A202" s="39"/>
      <c r="B202" s="40"/>
      <c r="C202" s="219" t="s">
        <v>310</v>
      </c>
      <c r="D202" s="219" t="s">
        <v>128</v>
      </c>
      <c r="E202" s="220" t="s">
        <v>311</v>
      </c>
      <c r="F202" s="221" t="s">
        <v>312</v>
      </c>
      <c r="G202" s="222" t="s">
        <v>187</v>
      </c>
      <c r="H202" s="223">
        <v>19.5</v>
      </c>
      <c r="I202" s="224"/>
      <c r="J202" s="225">
        <f>ROUND(I202*H202,2)</f>
        <v>0</v>
      </c>
      <c r="K202" s="221" t="s">
        <v>132</v>
      </c>
      <c r="L202" s="45"/>
      <c r="M202" s="226" t="s">
        <v>1</v>
      </c>
      <c r="N202" s="227" t="s">
        <v>41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188</v>
      </c>
      <c r="AT202" s="230" t="s">
        <v>128</v>
      </c>
      <c r="AU202" s="230" t="s">
        <v>86</v>
      </c>
      <c r="AY202" s="18" t="s">
        <v>125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84</v>
      </c>
      <c r="BK202" s="231">
        <f>ROUND(I202*H202,2)</f>
        <v>0</v>
      </c>
      <c r="BL202" s="18" t="s">
        <v>188</v>
      </c>
      <c r="BM202" s="230" t="s">
        <v>313</v>
      </c>
    </row>
    <row r="203" s="14" customFormat="1">
      <c r="A203" s="14"/>
      <c r="B203" s="249"/>
      <c r="C203" s="250"/>
      <c r="D203" s="240" t="s">
        <v>190</v>
      </c>
      <c r="E203" s="251" t="s">
        <v>1</v>
      </c>
      <c r="F203" s="252" t="s">
        <v>148</v>
      </c>
      <c r="G203" s="250"/>
      <c r="H203" s="253">
        <v>19.5</v>
      </c>
      <c r="I203" s="254"/>
      <c r="J203" s="250"/>
      <c r="K203" s="250"/>
      <c r="L203" s="255"/>
      <c r="M203" s="256"/>
      <c r="N203" s="257"/>
      <c r="O203" s="257"/>
      <c r="P203" s="257"/>
      <c r="Q203" s="257"/>
      <c r="R203" s="257"/>
      <c r="S203" s="257"/>
      <c r="T203" s="25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9" t="s">
        <v>190</v>
      </c>
      <c r="AU203" s="259" t="s">
        <v>86</v>
      </c>
      <c r="AV203" s="14" t="s">
        <v>86</v>
      </c>
      <c r="AW203" s="14" t="s">
        <v>32</v>
      </c>
      <c r="AX203" s="14" t="s">
        <v>84</v>
      </c>
      <c r="AY203" s="259" t="s">
        <v>125</v>
      </c>
    </row>
    <row r="204" s="2" customFormat="1" ht="33" customHeight="1">
      <c r="A204" s="39"/>
      <c r="B204" s="40"/>
      <c r="C204" s="219" t="s">
        <v>314</v>
      </c>
      <c r="D204" s="219" t="s">
        <v>128</v>
      </c>
      <c r="E204" s="220" t="s">
        <v>315</v>
      </c>
      <c r="F204" s="221" t="s">
        <v>316</v>
      </c>
      <c r="G204" s="222" t="s">
        <v>187</v>
      </c>
      <c r="H204" s="223">
        <v>19.5</v>
      </c>
      <c r="I204" s="224"/>
      <c r="J204" s="225">
        <f>ROUND(I204*H204,2)</f>
        <v>0</v>
      </c>
      <c r="K204" s="221" t="s">
        <v>132</v>
      </c>
      <c r="L204" s="45"/>
      <c r="M204" s="226" t="s">
        <v>1</v>
      </c>
      <c r="N204" s="227" t="s">
        <v>41</v>
      </c>
      <c r="O204" s="92"/>
      <c r="P204" s="228">
        <f>O204*H204</f>
        <v>0</v>
      </c>
      <c r="Q204" s="228">
        <v>0.10100000000000001</v>
      </c>
      <c r="R204" s="228">
        <f>Q204*H204</f>
        <v>1.9695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188</v>
      </c>
      <c r="AT204" s="230" t="s">
        <v>128</v>
      </c>
      <c r="AU204" s="230" t="s">
        <v>86</v>
      </c>
      <c r="AY204" s="18" t="s">
        <v>125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84</v>
      </c>
      <c r="BK204" s="231">
        <f>ROUND(I204*H204,2)</f>
        <v>0</v>
      </c>
      <c r="BL204" s="18" t="s">
        <v>188</v>
      </c>
      <c r="BM204" s="230" t="s">
        <v>317</v>
      </c>
    </row>
    <row r="205" s="13" customFormat="1">
      <c r="A205" s="13"/>
      <c r="B205" s="238"/>
      <c r="C205" s="239"/>
      <c r="D205" s="240" t="s">
        <v>190</v>
      </c>
      <c r="E205" s="241" t="s">
        <v>1</v>
      </c>
      <c r="F205" s="242" t="s">
        <v>318</v>
      </c>
      <c r="G205" s="239"/>
      <c r="H205" s="241" t="s">
        <v>1</v>
      </c>
      <c r="I205" s="243"/>
      <c r="J205" s="239"/>
      <c r="K205" s="239"/>
      <c r="L205" s="244"/>
      <c r="M205" s="245"/>
      <c r="N205" s="246"/>
      <c r="O205" s="246"/>
      <c r="P205" s="246"/>
      <c r="Q205" s="246"/>
      <c r="R205" s="246"/>
      <c r="S205" s="246"/>
      <c r="T205" s="24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8" t="s">
        <v>190</v>
      </c>
      <c r="AU205" s="248" t="s">
        <v>86</v>
      </c>
      <c r="AV205" s="13" t="s">
        <v>84</v>
      </c>
      <c r="AW205" s="13" t="s">
        <v>32</v>
      </c>
      <c r="AX205" s="13" t="s">
        <v>76</v>
      </c>
      <c r="AY205" s="248" t="s">
        <v>125</v>
      </c>
    </row>
    <row r="206" s="13" customFormat="1">
      <c r="A206" s="13"/>
      <c r="B206" s="238"/>
      <c r="C206" s="239"/>
      <c r="D206" s="240" t="s">
        <v>190</v>
      </c>
      <c r="E206" s="241" t="s">
        <v>1</v>
      </c>
      <c r="F206" s="242" t="s">
        <v>319</v>
      </c>
      <c r="G206" s="239"/>
      <c r="H206" s="241" t="s">
        <v>1</v>
      </c>
      <c r="I206" s="243"/>
      <c r="J206" s="239"/>
      <c r="K206" s="239"/>
      <c r="L206" s="244"/>
      <c r="M206" s="245"/>
      <c r="N206" s="246"/>
      <c r="O206" s="246"/>
      <c r="P206" s="246"/>
      <c r="Q206" s="246"/>
      <c r="R206" s="246"/>
      <c r="S206" s="246"/>
      <c r="T206" s="24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8" t="s">
        <v>190</v>
      </c>
      <c r="AU206" s="248" t="s">
        <v>86</v>
      </c>
      <c r="AV206" s="13" t="s">
        <v>84</v>
      </c>
      <c r="AW206" s="13" t="s">
        <v>32</v>
      </c>
      <c r="AX206" s="13" t="s">
        <v>76</v>
      </c>
      <c r="AY206" s="248" t="s">
        <v>125</v>
      </c>
    </row>
    <row r="207" s="14" customFormat="1">
      <c r="A207" s="14"/>
      <c r="B207" s="249"/>
      <c r="C207" s="250"/>
      <c r="D207" s="240" t="s">
        <v>190</v>
      </c>
      <c r="E207" s="251" t="s">
        <v>1</v>
      </c>
      <c r="F207" s="252" t="s">
        <v>320</v>
      </c>
      <c r="G207" s="250"/>
      <c r="H207" s="253">
        <v>6.5999999999999996</v>
      </c>
      <c r="I207" s="254"/>
      <c r="J207" s="250"/>
      <c r="K207" s="250"/>
      <c r="L207" s="255"/>
      <c r="M207" s="256"/>
      <c r="N207" s="257"/>
      <c r="O207" s="257"/>
      <c r="P207" s="257"/>
      <c r="Q207" s="257"/>
      <c r="R207" s="257"/>
      <c r="S207" s="257"/>
      <c r="T207" s="25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9" t="s">
        <v>190</v>
      </c>
      <c r="AU207" s="259" t="s">
        <v>86</v>
      </c>
      <c r="AV207" s="14" t="s">
        <v>86</v>
      </c>
      <c r="AW207" s="14" t="s">
        <v>32</v>
      </c>
      <c r="AX207" s="14" t="s">
        <v>76</v>
      </c>
      <c r="AY207" s="259" t="s">
        <v>125</v>
      </c>
    </row>
    <row r="208" s="14" customFormat="1">
      <c r="A208" s="14"/>
      <c r="B208" s="249"/>
      <c r="C208" s="250"/>
      <c r="D208" s="240" t="s">
        <v>190</v>
      </c>
      <c r="E208" s="251" t="s">
        <v>1</v>
      </c>
      <c r="F208" s="252" t="s">
        <v>321</v>
      </c>
      <c r="G208" s="250"/>
      <c r="H208" s="253">
        <v>3</v>
      </c>
      <c r="I208" s="254"/>
      <c r="J208" s="250"/>
      <c r="K208" s="250"/>
      <c r="L208" s="255"/>
      <c r="M208" s="256"/>
      <c r="N208" s="257"/>
      <c r="O208" s="257"/>
      <c r="P208" s="257"/>
      <c r="Q208" s="257"/>
      <c r="R208" s="257"/>
      <c r="S208" s="257"/>
      <c r="T208" s="25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9" t="s">
        <v>190</v>
      </c>
      <c r="AU208" s="259" t="s">
        <v>86</v>
      </c>
      <c r="AV208" s="14" t="s">
        <v>86</v>
      </c>
      <c r="AW208" s="14" t="s">
        <v>32</v>
      </c>
      <c r="AX208" s="14" t="s">
        <v>76</v>
      </c>
      <c r="AY208" s="259" t="s">
        <v>125</v>
      </c>
    </row>
    <row r="209" s="13" customFormat="1">
      <c r="A209" s="13"/>
      <c r="B209" s="238"/>
      <c r="C209" s="239"/>
      <c r="D209" s="240" t="s">
        <v>190</v>
      </c>
      <c r="E209" s="241" t="s">
        <v>1</v>
      </c>
      <c r="F209" s="242" t="s">
        <v>322</v>
      </c>
      <c r="G209" s="239"/>
      <c r="H209" s="241" t="s">
        <v>1</v>
      </c>
      <c r="I209" s="243"/>
      <c r="J209" s="239"/>
      <c r="K209" s="239"/>
      <c r="L209" s="244"/>
      <c r="M209" s="245"/>
      <c r="N209" s="246"/>
      <c r="O209" s="246"/>
      <c r="P209" s="246"/>
      <c r="Q209" s="246"/>
      <c r="R209" s="246"/>
      <c r="S209" s="246"/>
      <c r="T209" s="24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8" t="s">
        <v>190</v>
      </c>
      <c r="AU209" s="248" t="s">
        <v>86</v>
      </c>
      <c r="AV209" s="13" t="s">
        <v>84</v>
      </c>
      <c r="AW209" s="13" t="s">
        <v>32</v>
      </c>
      <c r="AX209" s="13" t="s">
        <v>76</v>
      </c>
      <c r="AY209" s="248" t="s">
        <v>125</v>
      </c>
    </row>
    <row r="210" s="14" customFormat="1">
      <c r="A210" s="14"/>
      <c r="B210" s="249"/>
      <c r="C210" s="250"/>
      <c r="D210" s="240" t="s">
        <v>190</v>
      </c>
      <c r="E210" s="251" t="s">
        <v>1</v>
      </c>
      <c r="F210" s="252" t="s">
        <v>323</v>
      </c>
      <c r="G210" s="250"/>
      <c r="H210" s="253">
        <v>9.9000000000000004</v>
      </c>
      <c r="I210" s="254"/>
      <c r="J210" s="250"/>
      <c r="K210" s="250"/>
      <c r="L210" s="255"/>
      <c r="M210" s="256"/>
      <c r="N210" s="257"/>
      <c r="O210" s="257"/>
      <c r="P210" s="257"/>
      <c r="Q210" s="257"/>
      <c r="R210" s="257"/>
      <c r="S210" s="257"/>
      <c r="T210" s="25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9" t="s">
        <v>190</v>
      </c>
      <c r="AU210" s="259" t="s">
        <v>86</v>
      </c>
      <c r="AV210" s="14" t="s">
        <v>86</v>
      </c>
      <c r="AW210" s="14" t="s">
        <v>32</v>
      </c>
      <c r="AX210" s="14" t="s">
        <v>76</v>
      </c>
      <c r="AY210" s="259" t="s">
        <v>125</v>
      </c>
    </row>
    <row r="211" s="15" customFormat="1">
      <c r="A211" s="15"/>
      <c r="B211" s="260"/>
      <c r="C211" s="261"/>
      <c r="D211" s="240" t="s">
        <v>190</v>
      </c>
      <c r="E211" s="262" t="s">
        <v>148</v>
      </c>
      <c r="F211" s="263" t="s">
        <v>202</v>
      </c>
      <c r="G211" s="261"/>
      <c r="H211" s="264">
        <v>19.5</v>
      </c>
      <c r="I211" s="265"/>
      <c r="J211" s="261"/>
      <c r="K211" s="261"/>
      <c r="L211" s="266"/>
      <c r="M211" s="267"/>
      <c r="N211" s="268"/>
      <c r="O211" s="268"/>
      <c r="P211" s="268"/>
      <c r="Q211" s="268"/>
      <c r="R211" s="268"/>
      <c r="S211" s="268"/>
      <c r="T211" s="269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70" t="s">
        <v>190</v>
      </c>
      <c r="AU211" s="270" t="s">
        <v>86</v>
      </c>
      <c r="AV211" s="15" t="s">
        <v>188</v>
      </c>
      <c r="AW211" s="15" t="s">
        <v>32</v>
      </c>
      <c r="AX211" s="15" t="s">
        <v>84</v>
      </c>
      <c r="AY211" s="270" t="s">
        <v>125</v>
      </c>
    </row>
    <row r="212" s="2" customFormat="1" ht="24.15" customHeight="1">
      <c r="A212" s="39"/>
      <c r="B212" s="40"/>
      <c r="C212" s="271" t="s">
        <v>324</v>
      </c>
      <c r="D212" s="271" t="s">
        <v>237</v>
      </c>
      <c r="E212" s="272" t="s">
        <v>325</v>
      </c>
      <c r="F212" s="273" t="s">
        <v>326</v>
      </c>
      <c r="G212" s="274" t="s">
        <v>187</v>
      </c>
      <c r="H212" s="275">
        <v>20.475000000000001</v>
      </c>
      <c r="I212" s="276"/>
      <c r="J212" s="277">
        <f>ROUND(I212*H212,2)</f>
        <v>0</v>
      </c>
      <c r="K212" s="273" t="s">
        <v>132</v>
      </c>
      <c r="L212" s="278"/>
      <c r="M212" s="279" t="s">
        <v>1</v>
      </c>
      <c r="N212" s="280" t="s">
        <v>41</v>
      </c>
      <c r="O212" s="92"/>
      <c r="P212" s="228">
        <f>O212*H212</f>
        <v>0</v>
      </c>
      <c r="Q212" s="228">
        <v>0.112</v>
      </c>
      <c r="R212" s="228">
        <f>Q212*H212</f>
        <v>2.2932000000000001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226</v>
      </c>
      <c r="AT212" s="230" t="s">
        <v>237</v>
      </c>
      <c r="AU212" s="230" t="s">
        <v>86</v>
      </c>
      <c r="AY212" s="18" t="s">
        <v>125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84</v>
      </c>
      <c r="BK212" s="231">
        <f>ROUND(I212*H212,2)</f>
        <v>0</v>
      </c>
      <c r="BL212" s="18" t="s">
        <v>188</v>
      </c>
      <c r="BM212" s="230" t="s">
        <v>327</v>
      </c>
    </row>
    <row r="213" s="14" customFormat="1">
      <c r="A213" s="14"/>
      <c r="B213" s="249"/>
      <c r="C213" s="250"/>
      <c r="D213" s="240" t="s">
        <v>190</v>
      </c>
      <c r="E213" s="251" t="s">
        <v>1</v>
      </c>
      <c r="F213" s="252" t="s">
        <v>328</v>
      </c>
      <c r="G213" s="250"/>
      <c r="H213" s="253">
        <v>20.475000000000001</v>
      </c>
      <c r="I213" s="254"/>
      <c r="J213" s="250"/>
      <c r="K213" s="250"/>
      <c r="L213" s="255"/>
      <c r="M213" s="256"/>
      <c r="N213" s="257"/>
      <c r="O213" s="257"/>
      <c r="P213" s="257"/>
      <c r="Q213" s="257"/>
      <c r="R213" s="257"/>
      <c r="S213" s="257"/>
      <c r="T213" s="25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9" t="s">
        <v>190</v>
      </c>
      <c r="AU213" s="259" t="s">
        <v>86</v>
      </c>
      <c r="AV213" s="14" t="s">
        <v>86</v>
      </c>
      <c r="AW213" s="14" t="s">
        <v>32</v>
      </c>
      <c r="AX213" s="14" t="s">
        <v>84</v>
      </c>
      <c r="AY213" s="259" t="s">
        <v>125</v>
      </c>
    </row>
    <row r="214" s="12" customFormat="1" ht="22.8" customHeight="1">
      <c r="A214" s="12"/>
      <c r="B214" s="203"/>
      <c r="C214" s="204"/>
      <c r="D214" s="205" t="s">
        <v>75</v>
      </c>
      <c r="E214" s="217" t="s">
        <v>218</v>
      </c>
      <c r="F214" s="217" t="s">
        <v>329</v>
      </c>
      <c r="G214" s="204"/>
      <c r="H214" s="204"/>
      <c r="I214" s="207"/>
      <c r="J214" s="218">
        <f>BK214</f>
        <v>0</v>
      </c>
      <c r="K214" s="204"/>
      <c r="L214" s="209"/>
      <c r="M214" s="210"/>
      <c r="N214" s="211"/>
      <c r="O214" s="211"/>
      <c r="P214" s="212">
        <f>SUM(P215:P219)</f>
        <v>0</v>
      </c>
      <c r="Q214" s="211"/>
      <c r="R214" s="212">
        <f>SUM(R215:R219)</f>
        <v>2.7523890000000004</v>
      </c>
      <c r="S214" s="211"/>
      <c r="T214" s="213">
        <f>SUM(T215:T219)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4" t="s">
        <v>84</v>
      </c>
      <c r="AT214" s="215" t="s">
        <v>75</v>
      </c>
      <c r="AU214" s="215" t="s">
        <v>84</v>
      </c>
      <c r="AY214" s="214" t="s">
        <v>125</v>
      </c>
      <c r="BK214" s="216">
        <f>SUM(BK215:BK219)</f>
        <v>0</v>
      </c>
    </row>
    <row r="215" s="2" customFormat="1" ht="24.15" customHeight="1">
      <c r="A215" s="39"/>
      <c r="B215" s="40"/>
      <c r="C215" s="219" t="s">
        <v>330</v>
      </c>
      <c r="D215" s="219" t="s">
        <v>128</v>
      </c>
      <c r="E215" s="220" t="s">
        <v>331</v>
      </c>
      <c r="F215" s="221" t="s">
        <v>332</v>
      </c>
      <c r="G215" s="222" t="s">
        <v>187</v>
      </c>
      <c r="H215" s="223">
        <v>4.1100000000000003</v>
      </c>
      <c r="I215" s="224"/>
      <c r="J215" s="225">
        <f>ROUND(I215*H215,2)</f>
        <v>0</v>
      </c>
      <c r="K215" s="221" t="s">
        <v>132</v>
      </c>
      <c r="L215" s="45"/>
      <c r="M215" s="226" t="s">
        <v>1</v>
      </c>
      <c r="N215" s="227" t="s">
        <v>41</v>
      </c>
      <c r="O215" s="92"/>
      <c r="P215" s="228">
        <f>O215*H215</f>
        <v>0</v>
      </c>
      <c r="Q215" s="228">
        <v>0.0014</v>
      </c>
      <c r="R215" s="228">
        <f>Q215*H215</f>
        <v>0.0057540000000000004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188</v>
      </c>
      <c r="AT215" s="230" t="s">
        <v>128</v>
      </c>
      <c r="AU215" s="230" t="s">
        <v>86</v>
      </c>
      <c r="AY215" s="18" t="s">
        <v>125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84</v>
      </c>
      <c r="BK215" s="231">
        <f>ROUND(I215*H215,2)</f>
        <v>0</v>
      </c>
      <c r="BL215" s="18" t="s">
        <v>188</v>
      </c>
      <c r="BM215" s="230" t="s">
        <v>333</v>
      </c>
    </row>
    <row r="216" s="13" customFormat="1">
      <c r="A216" s="13"/>
      <c r="B216" s="238"/>
      <c r="C216" s="239"/>
      <c r="D216" s="240" t="s">
        <v>190</v>
      </c>
      <c r="E216" s="241" t="s">
        <v>1</v>
      </c>
      <c r="F216" s="242" t="s">
        <v>334</v>
      </c>
      <c r="G216" s="239"/>
      <c r="H216" s="241" t="s">
        <v>1</v>
      </c>
      <c r="I216" s="243"/>
      <c r="J216" s="239"/>
      <c r="K216" s="239"/>
      <c r="L216" s="244"/>
      <c r="M216" s="245"/>
      <c r="N216" s="246"/>
      <c r="O216" s="246"/>
      <c r="P216" s="246"/>
      <c r="Q216" s="246"/>
      <c r="R216" s="246"/>
      <c r="S216" s="246"/>
      <c r="T216" s="24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8" t="s">
        <v>190</v>
      </c>
      <c r="AU216" s="248" t="s">
        <v>86</v>
      </c>
      <c r="AV216" s="13" t="s">
        <v>84</v>
      </c>
      <c r="AW216" s="13" t="s">
        <v>32</v>
      </c>
      <c r="AX216" s="13" t="s">
        <v>76</v>
      </c>
      <c r="AY216" s="248" t="s">
        <v>125</v>
      </c>
    </row>
    <row r="217" s="14" customFormat="1">
      <c r="A217" s="14"/>
      <c r="B217" s="249"/>
      <c r="C217" s="250"/>
      <c r="D217" s="240" t="s">
        <v>190</v>
      </c>
      <c r="E217" s="251" t="s">
        <v>1</v>
      </c>
      <c r="F217" s="252" t="s">
        <v>335</v>
      </c>
      <c r="G217" s="250"/>
      <c r="H217" s="253">
        <v>4.1100000000000003</v>
      </c>
      <c r="I217" s="254"/>
      <c r="J217" s="250"/>
      <c r="K217" s="250"/>
      <c r="L217" s="255"/>
      <c r="M217" s="256"/>
      <c r="N217" s="257"/>
      <c r="O217" s="257"/>
      <c r="P217" s="257"/>
      <c r="Q217" s="257"/>
      <c r="R217" s="257"/>
      <c r="S217" s="257"/>
      <c r="T217" s="258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9" t="s">
        <v>190</v>
      </c>
      <c r="AU217" s="259" t="s">
        <v>86</v>
      </c>
      <c r="AV217" s="14" t="s">
        <v>86</v>
      </c>
      <c r="AW217" s="14" t="s">
        <v>32</v>
      </c>
      <c r="AX217" s="14" t="s">
        <v>84</v>
      </c>
      <c r="AY217" s="259" t="s">
        <v>125</v>
      </c>
    </row>
    <row r="218" s="2" customFormat="1" ht="24.15" customHeight="1">
      <c r="A218" s="39"/>
      <c r="B218" s="40"/>
      <c r="C218" s="219" t="s">
        <v>336</v>
      </c>
      <c r="D218" s="219" t="s">
        <v>128</v>
      </c>
      <c r="E218" s="220" t="s">
        <v>337</v>
      </c>
      <c r="F218" s="221" t="s">
        <v>338</v>
      </c>
      <c r="G218" s="222" t="s">
        <v>301</v>
      </c>
      <c r="H218" s="223">
        <v>21.300000000000001</v>
      </c>
      <c r="I218" s="224"/>
      <c r="J218" s="225">
        <f>ROUND(I218*H218,2)</f>
        <v>0</v>
      </c>
      <c r="K218" s="221" t="s">
        <v>132</v>
      </c>
      <c r="L218" s="45"/>
      <c r="M218" s="226" t="s">
        <v>1</v>
      </c>
      <c r="N218" s="227" t="s">
        <v>41</v>
      </c>
      <c r="O218" s="92"/>
      <c r="P218" s="228">
        <f>O218*H218</f>
        <v>0</v>
      </c>
      <c r="Q218" s="228">
        <v>0.12895000000000001</v>
      </c>
      <c r="R218" s="228">
        <f>Q218*H218</f>
        <v>2.7466350000000004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188</v>
      </c>
      <c r="AT218" s="230" t="s">
        <v>128</v>
      </c>
      <c r="AU218" s="230" t="s">
        <v>86</v>
      </c>
      <c r="AY218" s="18" t="s">
        <v>125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84</v>
      </c>
      <c r="BK218" s="231">
        <f>ROUND(I218*H218,2)</f>
        <v>0</v>
      </c>
      <c r="BL218" s="18" t="s">
        <v>188</v>
      </c>
      <c r="BM218" s="230" t="s">
        <v>339</v>
      </c>
    </row>
    <row r="219" s="14" customFormat="1">
      <c r="A219" s="14"/>
      <c r="B219" s="249"/>
      <c r="C219" s="250"/>
      <c r="D219" s="240" t="s">
        <v>190</v>
      </c>
      <c r="E219" s="251" t="s">
        <v>1</v>
      </c>
      <c r="F219" s="252" t="s">
        <v>340</v>
      </c>
      <c r="G219" s="250"/>
      <c r="H219" s="253">
        <v>21.300000000000001</v>
      </c>
      <c r="I219" s="254"/>
      <c r="J219" s="250"/>
      <c r="K219" s="250"/>
      <c r="L219" s="255"/>
      <c r="M219" s="256"/>
      <c r="N219" s="257"/>
      <c r="O219" s="257"/>
      <c r="P219" s="257"/>
      <c r="Q219" s="257"/>
      <c r="R219" s="257"/>
      <c r="S219" s="257"/>
      <c r="T219" s="25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9" t="s">
        <v>190</v>
      </c>
      <c r="AU219" s="259" t="s">
        <v>86</v>
      </c>
      <c r="AV219" s="14" t="s">
        <v>86</v>
      </c>
      <c r="AW219" s="14" t="s">
        <v>32</v>
      </c>
      <c r="AX219" s="14" t="s">
        <v>84</v>
      </c>
      <c r="AY219" s="259" t="s">
        <v>125</v>
      </c>
    </row>
    <row r="220" s="12" customFormat="1" ht="22.8" customHeight="1">
      <c r="A220" s="12"/>
      <c r="B220" s="203"/>
      <c r="C220" s="204"/>
      <c r="D220" s="205" t="s">
        <v>75</v>
      </c>
      <c r="E220" s="217" t="s">
        <v>232</v>
      </c>
      <c r="F220" s="217" t="s">
        <v>341</v>
      </c>
      <c r="G220" s="204"/>
      <c r="H220" s="204"/>
      <c r="I220" s="207"/>
      <c r="J220" s="218">
        <f>BK220</f>
        <v>0</v>
      </c>
      <c r="K220" s="204"/>
      <c r="L220" s="209"/>
      <c r="M220" s="210"/>
      <c r="N220" s="211"/>
      <c r="O220" s="211"/>
      <c r="P220" s="212">
        <f>SUM(P221:P223)</f>
        <v>0</v>
      </c>
      <c r="Q220" s="211"/>
      <c r="R220" s="212">
        <f>SUM(R221:R223)</f>
        <v>0.0078490000000000001</v>
      </c>
      <c r="S220" s="211"/>
      <c r="T220" s="213">
        <f>SUM(T221:T223)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4" t="s">
        <v>84</v>
      </c>
      <c r="AT220" s="215" t="s">
        <v>75</v>
      </c>
      <c r="AU220" s="215" t="s">
        <v>84</v>
      </c>
      <c r="AY220" s="214" t="s">
        <v>125</v>
      </c>
      <c r="BK220" s="216">
        <f>SUM(BK221:BK223)</f>
        <v>0</v>
      </c>
    </row>
    <row r="221" s="2" customFormat="1" ht="24.15" customHeight="1">
      <c r="A221" s="39"/>
      <c r="B221" s="40"/>
      <c r="C221" s="219" t="s">
        <v>342</v>
      </c>
      <c r="D221" s="219" t="s">
        <v>128</v>
      </c>
      <c r="E221" s="220" t="s">
        <v>343</v>
      </c>
      <c r="F221" s="221" t="s">
        <v>344</v>
      </c>
      <c r="G221" s="222" t="s">
        <v>187</v>
      </c>
      <c r="H221" s="223">
        <v>16.699999999999999</v>
      </c>
      <c r="I221" s="224"/>
      <c r="J221" s="225">
        <f>ROUND(I221*H221,2)</f>
        <v>0</v>
      </c>
      <c r="K221" s="221" t="s">
        <v>132</v>
      </c>
      <c r="L221" s="45"/>
      <c r="M221" s="226" t="s">
        <v>1</v>
      </c>
      <c r="N221" s="227" t="s">
        <v>41</v>
      </c>
      <c r="O221" s="92"/>
      <c r="P221" s="228">
        <f>O221*H221</f>
        <v>0</v>
      </c>
      <c r="Q221" s="228">
        <v>0.00046999999999999999</v>
      </c>
      <c r="R221" s="228">
        <f>Q221*H221</f>
        <v>0.0078490000000000001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188</v>
      </c>
      <c r="AT221" s="230" t="s">
        <v>128</v>
      </c>
      <c r="AU221" s="230" t="s">
        <v>86</v>
      </c>
      <c r="AY221" s="18" t="s">
        <v>125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84</v>
      </c>
      <c r="BK221" s="231">
        <f>ROUND(I221*H221,2)</f>
        <v>0</v>
      </c>
      <c r="BL221" s="18" t="s">
        <v>188</v>
      </c>
      <c r="BM221" s="230" t="s">
        <v>345</v>
      </c>
    </row>
    <row r="222" s="13" customFormat="1">
      <c r="A222" s="13"/>
      <c r="B222" s="238"/>
      <c r="C222" s="239"/>
      <c r="D222" s="240" t="s">
        <v>190</v>
      </c>
      <c r="E222" s="241" t="s">
        <v>1</v>
      </c>
      <c r="F222" s="242" t="s">
        <v>256</v>
      </c>
      <c r="G222" s="239"/>
      <c r="H222" s="241" t="s">
        <v>1</v>
      </c>
      <c r="I222" s="243"/>
      <c r="J222" s="239"/>
      <c r="K222" s="239"/>
      <c r="L222" s="244"/>
      <c r="M222" s="245"/>
      <c r="N222" s="246"/>
      <c r="O222" s="246"/>
      <c r="P222" s="246"/>
      <c r="Q222" s="246"/>
      <c r="R222" s="246"/>
      <c r="S222" s="246"/>
      <c r="T222" s="24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8" t="s">
        <v>190</v>
      </c>
      <c r="AU222" s="248" t="s">
        <v>86</v>
      </c>
      <c r="AV222" s="13" t="s">
        <v>84</v>
      </c>
      <c r="AW222" s="13" t="s">
        <v>32</v>
      </c>
      <c r="AX222" s="13" t="s">
        <v>76</v>
      </c>
      <c r="AY222" s="248" t="s">
        <v>125</v>
      </c>
    </row>
    <row r="223" s="14" customFormat="1">
      <c r="A223" s="14"/>
      <c r="B223" s="249"/>
      <c r="C223" s="250"/>
      <c r="D223" s="240" t="s">
        <v>190</v>
      </c>
      <c r="E223" s="251" t="s">
        <v>1</v>
      </c>
      <c r="F223" s="252" t="s">
        <v>147</v>
      </c>
      <c r="G223" s="250"/>
      <c r="H223" s="253">
        <v>16.699999999999999</v>
      </c>
      <c r="I223" s="254"/>
      <c r="J223" s="250"/>
      <c r="K223" s="250"/>
      <c r="L223" s="255"/>
      <c r="M223" s="256"/>
      <c r="N223" s="257"/>
      <c r="O223" s="257"/>
      <c r="P223" s="257"/>
      <c r="Q223" s="257"/>
      <c r="R223" s="257"/>
      <c r="S223" s="257"/>
      <c r="T223" s="258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9" t="s">
        <v>190</v>
      </c>
      <c r="AU223" s="259" t="s">
        <v>86</v>
      </c>
      <c r="AV223" s="14" t="s">
        <v>86</v>
      </c>
      <c r="AW223" s="14" t="s">
        <v>32</v>
      </c>
      <c r="AX223" s="14" t="s">
        <v>84</v>
      </c>
      <c r="AY223" s="259" t="s">
        <v>125</v>
      </c>
    </row>
    <row r="224" s="12" customFormat="1" ht="22.8" customHeight="1">
      <c r="A224" s="12"/>
      <c r="B224" s="203"/>
      <c r="C224" s="204"/>
      <c r="D224" s="205" t="s">
        <v>75</v>
      </c>
      <c r="E224" s="217" t="s">
        <v>346</v>
      </c>
      <c r="F224" s="217" t="s">
        <v>347</v>
      </c>
      <c r="G224" s="204"/>
      <c r="H224" s="204"/>
      <c r="I224" s="207"/>
      <c r="J224" s="218">
        <f>BK224</f>
        <v>0</v>
      </c>
      <c r="K224" s="204"/>
      <c r="L224" s="209"/>
      <c r="M224" s="210"/>
      <c r="N224" s="211"/>
      <c r="O224" s="211"/>
      <c r="P224" s="212">
        <f>P225</f>
        <v>0</v>
      </c>
      <c r="Q224" s="211"/>
      <c r="R224" s="212">
        <f>R225</f>
        <v>0</v>
      </c>
      <c r="S224" s="211"/>
      <c r="T224" s="213">
        <f>T225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4" t="s">
        <v>84</v>
      </c>
      <c r="AT224" s="215" t="s">
        <v>75</v>
      </c>
      <c r="AU224" s="215" t="s">
        <v>84</v>
      </c>
      <c r="AY224" s="214" t="s">
        <v>125</v>
      </c>
      <c r="BK224" s="216">
        <f>BK225</f>
        <v>0</v>
      </c>
    </row>
    <row r="225" s="2" customFormat="1" ht="16.5" customHeight="1">
      <c r="A225" s="39"/>
      <c r="B225" s="40"/>
      <c r="C225" s="219" t="s">
        <v>348</v>
      </c>
      <c r="D225" s="219" t="s">
        <v>128</v>
      </c>
      <c r="E225" s="220" t="s">
        <v>349</v>
      </c>
      <c r="F225" s="221" t="s">
        <v>350</v>
      </c>
      <c r="G225" s="222" t="s">
        <v>215</v>
      </c>
      <c r="H225" s="223">
        <v>52.615000000000002</v>
      </c>
      <c r="I225" s="224"/>
      <c r="J225" s="225">
        <f>ROUND(I225*H225,2)</f>
        <v>0</v>
      </c>
      <c r="K225" s="221" t="s">
        <v>1</v>
      </c>
      <c r="L225" s="45"/>
      <c r="M225" s="226" t="s">
        <v>1</v>
      </c>
      <c r="N225" s="227" t="s">
        <v>41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188</v>
      </c>
      <c r="AT225" s="230" t="s">
        <v>128</v>
      </c>
      <c r="AU225" s="230" t="s">
        <v>86</v>
      </c>
      <c r="AY225" s="18" t="s">
        <v>125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84</v>
      </c>
      <c r="BK225" s="231">
        <f>ROUND(I225*H225,2)</f>
        <v>0</v>
      </c>
      <c r="BL225" s="18" t="s">
        <v>188</v>
      </c>
      <c r="BM225" s="230" t="s">
        <v>351</v>
      </c>
    </row>
    <row r="226" s="12" customFormat="1" ht="25.92" customHeight="1">
      <c r="A226" s="12"/>
      <c r="B226" s="203"/>
      <c r="C226" s="204"/>
      <c r="D226" s="205" t="s">
        <v>75</v>
      </c>
      <c r="E226" s="206" t="s">
        <v>352</v>
      </c>
      <c r="F226" s="206" t="s">
        <v>353</v>
      </c>
      <c r="G226" s="204"/>
      <c r="H226" s="204"/>
      <c r="I226" s="207"/>
      <c r="J226" s="208">
        <f>BK226</f>
        <v>0</v>
      </c>
      <c r="K226" s="204"/>
      <c r="L226" s="209"/>
      <c r="M226" s="210"/>
      <c r="N226" s="211"/>
      <c r="O226" s="211"/>
      <c r="P226" s="212">
        <f>P227+P244+P283+P293+P324</f>
        <v>0</v>
      </c>
      <c r="Q226" s="211"/>
      <c r="R226" s="212">
        <f>R227+R244+R283+R293+R324</f>
        <v>3.0361197400000002</v>
      </c>
      <c r="S226" s="211"/>
      <c r="T226" s="213">
        <f>T227+T244+T283+T293+T324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4" t="s">
        <v>86</v>
      </c>
      <c r="AT226" s="215" t="s">
        <v>75</v>
      </c>
      <c r="AU226" s="215" t="s">
        <v>76</v>
      </c>
      <c r="AY226" s="214" t="s">
        <v>125</v>
      </c>
      <c r="BK226" s="216">
        <f>BK227+BK244+BK283+BK293+BK324</f>
        <v>0</v>
      </c>
    </row>
    <row r="227" s="12" customFormat="1" ht="22.8" customHeight="1">
      <c r="A227" s="12"/>
      <c r="B227" s="203"/>
      <c r="C227" s="204"/>
      <c r="D227" s="205" t="s">
        <v>75</v>
      </c>
      <c r="E227" s="217" t="s">
        <v>354</v>
      </c>
      <c r="F227" s="217" t="s">
        <v>355</v>
      </c>
      <c r="G227" s="204"/>
      <c r="H227" s="204"/>
      <c r="I227" s="207"/>
      <c r="J227" s="218">
        <f>BK227</f>
        <v>0</v>
      </c>
      <c r="K227" s="204"/>
      <c r="L227" s="209"/>
      <c r="M227" s="210"/>
      <c r="N227" s="211"/>
      <c r="O227" s="211"/>
      <c r="P227" s="212">
        <f>SUM(P228:P243)</f>
        <v>0</v>
      </c>
      <c r="Q227" s="211"/>
      <c r="R227" s="212">
        <f>SUM(R228:R243)</f>
        <v>0.10559488</v>
      </c>
      <c r="S227" s="211"/>
      <c r="T227" s="213">
        <f>SUM(T228:T243)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4" t="s">
        <v>86</v>
      </c>
      <c r="AT227" s="215" t="s">
        <v>75</v>
      </c>
      <c r="AU227" s="215" t="s">
        <v>84</v>
      </c>
      <c r="AY227" s="214" t="s">
        <v>125</v>
      </c>
      <c r="BK227" s="216">
        <f>SUM(BK228:BK243)</f>
        <v>0</v>
      </c>
    </row>
    <row r="228" s="2" customFormat="1" ht="24.15" customHeight="1">
      <c r="A228" s="39"/>
      <c r="B228" s="40"/>
      <c r="C228" s="219" t="s">
        <v>356</v>
      </c>
      <c r="D228" s="219" t="s">
        <v>128</v>
      </c>
      <c r="E228" s="220" t="s">
        <v>357</v>
      </c>
      <c r="F228" s="221" t="s">
        <v>358</v>
      </c>
      <c r="G228" s="222" t="s">
        <v>187</v>
      </c>
      <c r="H228" s="223">
        <v>40.960000000000001</v>
      </c>
      <c r="I228" s="224"/>
      <c r="J228" s="225">
        <f>ROUND(I228*H228,2)</f>
        <v>0</v>
      </c>
      <c r="K228" s="221" t="s">
        <v>132</v>
      </c>
      <c r="L228" s="45"/>
      <c r="M228" s="226" t="s">
        <v>1</v>
      </c>
      <c r="N228" s="227" t="s">
        <v>41</v>
      </c>
      <c r="O228" s="92"/>
      <c r="P228" s="228">
        <f>O228*H228</f>
        <v>0</v>
      </c>
      <c r="Q228" s="228">
        <v>0.00019000000000000001</v>
      </c>
      <c r="R228" s="228">
        <f>Q228*H228</f>
        <v>0.0077824000000000009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273</v>
      </c>
      <c r="AT228" s="230" t="s">
        <v>128</v>
      </c>
      <c r="AU228" s="230" t="s">
        <v>86</v>
      </c>
      <c r="AY228" s="18" t="s">
        <v>125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84</v>
      </c>
      <c r="BK228" s="231">
        <f>ROUND(I228*H228,2)</f>
        <v>0</v>
      </c>
      <c r="BL228" s="18" t="s">
        <v>273</v>
      </c>
      <c r="BM228" s="230" t="s">
        <v>359</v>
      </c>
    </row>
    <row r="229" s="14" customFormat="1">
      <c r="A229" s="14"/>
      <c r="B229" s="249"/>
      <c r="C229" s="250"/>
      <c r="D229" s="240" t="s">
        <v>190</v>
      </c>
      <c r="E229" s="251" t="s">
        <v>1</v>
      </c>
      <c r="F229" s="252" t="s">
        <v>360</v>
      </c>
      <c r="G229" s="250"/>
      <c r="H229" s="253">
        <v>40.960000000000001</v>
      </c>
      <c r="I229" s="254"/>
      <c r="J229" s="250"/>
      <c r="K229" s="250"/>
      <c r="L229" s="255"/>
      <c r="M229" s="256"/>
      <c r="N229" s="257"/>
      <c r="O229" s="257"/>
      <c r="P229" s="257"/>
      <c r="Q229" s="257"/>
      <c r="R229" s="257"/>
      <c r="S229" s="257"/>
      <c r="T229" s="25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9" t="s">
        <v>190</v>
      </c>
      <c r="AU229" s="259" t="s">
        <v>86</v>
      </c>
      <c r="AV229" s="14" t="s">
        <v>86</v>
      </c>
      <c r="AW229" s="14" t="s">
        <v>32</v>
      </c>
      <c r="AX229" s="14" t="s">
        <v>76</v>
      </c>
      <c r="AY229" s="259" t="s">
        <v>125</v>
      </c>
    </row>
    <row r="230" s="15" customFormat="1">
      <c r="A230" s="15"/>
      <c r="B230" s="260"/>
      <c r="C230" s="261"/>
      <c r="D230" s="240" t="s">
        <v>190</v>
      </c>
      <c r="E230" s="262" t="s">
        <v>161</v>
      </c>
      <c r="F230" s="263" t="s">
        <v>202</v>
      </c>
      <c r="G230" s="261"/>
      <c r="H230" s="264">
        <v>40.960000000000001</v>
      </c>
      <c r="I230" s="265"/>
      <c r="J230" s="261"/>
      <c r="K230" s="261"/>
      <c r="L230" s="266"/>
      <c r="M230" s="267"/>
      <c r="N230" s="268"/>
      <c r="O230" s="268"/>
      <c r="P230" s="268"/>
      <c r="Q230" s="268"/>
      <c r="R230" s="268"/>
      <c r="S230" s="268"/>
      <c r="T230" s="269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0" t="s">
        <v>190</v>
      </c>
      <c r="AU230" s="270" t="s">
        <v>86</v>
      </c>
      <c r="AV230" s="15" t="s">
        <v>188</v>
      </c>
      <c r="AW230" s="15" t="s">
        <v>32</v>
      </c>
      <c r="AX230" s="15" t="s">
        <v>84</v>
      </c>
      <c r="AY230" s="270" t="s">
        <v>125</v>
      </c>
    </row>
    <row r="231" s="2" customFormat="1" ht="24.15" customHeight="1">
      <c r="A231" s="39"/>
      <c r="B231" s="40"/>
      <c r="C231" s="271" t="s">
        <v>361</v>
      </c>
      <c r="D231" s="271" t="s">
        <v>237</v>
      </c>
      <c r="E231" s="272" t="s">
        <v>362</v>
      </c>
      <c r="F231" s="273" t="s">
        <v>363</v>
      </c>
      <c r="G231" s="274" t="s">
        <v>187</v>
      </c>
      <c r="H231" s="275">
        <v>45.055999999999997</v>
      </c>
      <c r="I231" s="276"/>
      <c r="J231" s="277">
        <f>ROUND(I231*H231,2)</f>
        <v>0</v>
      </c>
      <c r="K231" s="273" t="s">
        <v>1</v>
      </c>
      <c r="L231" s="278"/>
      <c r="M231" s="279" t="s">
        <v>1</v>
      </c>
      <c r="N231" s="280" t="s">
        <v>41</v>
      </c>
      <c r="O231" s="92"/>
      <c r="P231" s="228">
        <f>O231*H231</f>
        <v>0</v>
      </c>
      <c r="Q231" s="228">
        <v>0.0016800000000000001</v>
      </c>
      <c r="R231" s="228">
        <f>Q231*H231</f>
        <v>0.075694079999999997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364</v>
      </c>
      <c r="AT231" s="230" t="s">
        <v>237</v>
      </c>
      <c r="AU231" s="230" t="s">
        <v>86</v>
      </c>
      <c r="AY231" s="18" t="s">
        <v>125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84</v>
      </c>
      <c r="BK231" s="231">
        <f>ROUND(I231*H231,2)</f>
        <v>0</v>
      </c>
      <c r="BL231" s="18" t="s">
        <v>273</v>
      </c>
      <c r="BM231" s="230" t="s">
        <v>365</v>
      </c>
    </row>
    <row r="232" s="2" customFormat="1">
      <c r="A232" s="39"/>
      <c r="B232" s="40"/>
      <c r="C232" s="41"/>
      <c r="D232" s="240" t="s">
        <v>366</v>
      </c>
      <c r="E232" s="41"/>
      <c r="F232" s="281" t="s">
        <v>367</v>
      </c>
      <c r="G232" s="41"/>
      <c r="H232" s="41"/>
      <c r="I232" s="282"/>
      <c r="J232" s="41"/>
      <c r="K232" s="41"/>
      <c r="L232" s="45"/>
      <c r="M232" s="283"/>
      <c r="N232" s="284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366</v>
      </c>
      <c r="AU232" s="18" t="s">
        <v>86</v>
      </c>
    </row>
    <row r="233" s="14" customFormat="1">
      <c r="A233" s="14"/>
      <c r="B233" s="249"/>
      <c r="C233" s="250"/>
      <c r="D233" s="240" t="s">
        <v>190</v>
      </c>
      <c r="E233" s="251" t="s">
        <v>1</v>
      </c>
      <c r="F233" s="252" t="s">
        <v>368</v>
      </c>
      <c r="G233" s="250"/>
      <c r="H233" s="253">
        <v>45.055999999999997</v>
      </c>
      <c r="I233" s="254"/>
      <c r="J233" s="250"/>
      <c r="K233" s="250"/>
      <c r="L233" s="255"/>
      <c r="M233" s="256"/>
      <c r="N233" s="257"/>
      <c r="O233" s="257"/>
      <c r="P233" s="257"/>
      <c r="Q233" s="257"/>
      <c r="R233" s="257"/>
      <c r="S233" s="257"/>
      <c r="T233" s="258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9" t="s">
        <v>190</v>
      </c>
      <c r="AU233" s="259" t="s">
        <v>86</v>
      </c>
      <c r="AV233" s="14" t="s">
        <v>86</v>
      </c>
      <c r="AW233" s="14" t="s">
        <v>32</v>
      </c>
      <c r="AX233" s="14" t="s">
        <v>84</v>
      </c>
      <c r="AY233" s="259" t="s">
        <v>125</v>
      </c>
    </row>
    <row r="234" s="2" customFormat="1" ht="33" customHeight="1">
      <c r="A234" s="39"/>
      <c r="B234" s="40"/>
      <c r="C234" s="219" t="s">
        <v>364</v>
      </c>
      <c r="D234" s="219" t="s">
        <v>128</v>
      </c>
      <c r="E234" s="220" t="s">
        <v>369</v>
      </c>
      <c r="F234" s="221" t="s">
        <v>370</v>
      </c>
      <c r="G234" s="222" t="s">
        <v>371</v>
      </c>
      <c r="H234" s="223">
        <v>40.960000000000001</v>
      </c>
      <c r="I234" s="224"/>
      <c r="J234" s="225">
        <f>ROUND(I234*H234,2)</f>
        <v>0</v>
      </c>
      <c r="K234" s="221" t="s">
        <v>132</v>
      </c>
      <c r="L234" s="45"/>
      <c r="M234" s="226" t="s">
        <v>1</v>
      </c>
      <c r="N234" s="227" t="s">
        <v>41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273</v>
      </c>
      <c r="AT234" s="230" t="s">
        <v>128</v>
      </c>
      <c r="AU234" s="230" t="s">
        <v>86</v>
      </c>
      <c r="AY234" s="18" t="s">
        <v>125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84</v>
      </c>
      <c r="BK234" s="231">
        <f>ROUND(I234*H234,2)</f>
        <v>0</v>
      </c>
      <c r="BL234" s="18" t="s">
        <v>273</v>
      </c>
      <c r="BM234" s="230" t="s">
        <v>372</v>
      </c>
    </row>
    <row r="235" s="14" customFormat="1">
      <c r="A235" s="14"/>
      <c r="B235" s="249"/>
      <c r="C235" s="250"/>
      <c r="D235" s="240" t="s">
        <v>190</v>
      </c>
      <c r="E235" s="251" t="s">
        <v>1</v>
      </c>
      <c r="F235" s="252" t="s">
        <v>161</v>
      </c>
      <c r="G235" s="250"/>
      <c r="H235" s="253">
        <v>40.960000000000001</v>
      </c>
      <c r="I235" s="254"/>
      <c r="J235" s="250"/>
      <c r="K235" s="250"/>
      <c r="L235" s="255"/>
      <c r="M235" s="256"/>
      <c r="N235" s="257"/>
      <c r="O235" s="257"/>
      <c r="P235" s="257"/>
      <c r="Q235" s="257"/>
      <c r="R235" s="257"/>
      <c r="S235" s="257"/>
      <c r="T235" s="258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9" t="s">
        <v>190</v>
      </c>
      <c r="AU235" s="259" t="s">
        <v>86</v>
      </c>
      <c r="AV235" s="14" t="s">
        <v>86</v>
      </c>
      <c r="AW235" s="14" t="s">
        <v>32</v>
      </c>
      <c r="AX235" s="14" t="s">
        <v>84</v>
      </c>
      <c r="AY235" s="259" t="s">
        <v>125</v>
      </c>
    </row>
    <row r="236" s="2" customFormat="1" ht="16.5" customHeight="1">
      <c r="A236" s="39"/>
      <c r="B236" s="40"/>
      <c r="C236" s="271" t="s">
        <v>373</v>
      </c>
      <c r="D236" s="271" t="s">
        <v>237</v>
      </c>
      <c r="E236" s="272" t="s">
        <v>374</v>
      </c>
      <c r="F236" s="273" t="s">
        <v>375</v>
      </c>
      <c r="G236" s="274" t="s">
        <v>371</v>
      </c>
      <c r="H236" s="275">
        <v>430.07999999999998</v>
      </c>
      <c r="I236" s="276"/>
      <c r="J236" s="277">
        <f>ROUND(I236*H236,2)</f>
        <v>0</v>
      </c>
      <c r="K236" s="273" t="s">
        <v>1</v>
      </c>
      <c r="L236" s="278"/>
      <c r="M236" s="279" t="s">
        <v>1</v>
      </c>
      <c r="N236" s="280" t="s">
        <v>41</v>
      </c>
      <c r="O236" s="92"/>
      <c r="P236" s="228">
        <f>O236*H236</f>
        <v>0</v>
      </c>
      <c r="Q236" s="228">
        <v>2.0000000000000002E-05</v>
      </c>
      <c r="R236" s="228">
        <f>Q236*H236</f>
        <v>0.0086016000000000009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364</v>
      </c>
      <c r="AT236" s="230" t="s">
        <v>237</v>
      </c>
      <c r="AU236" s="230" t="s">
        <v>86</v>
      </c>
      <c r="AY236" s="18" t="s">
        <v>125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84</v>
      </c>
      <c r="BK236" s="231">
        <f>ROUND(I236*H236,2)</f>
        <v>0</v>
      </c>
      <c r="BL236" s="18" t="s">
        <v>273</v>
      </c>
      <c r="BM236" s="230" t="s">
        <v>376</v>
      </c>
    </row>
    <row r="237" s="14" customFormat="1">
      <c r="A237" s="14"/>
      <c r="B237" s="249"/>
      <c r="C237" s="250"/>
      <c r="D237" s="240" t="s">
        <v>190</v>
      </c>
      <c r="E237" s="251" t="s">
        <v>1</v>
      </c>
      <c r="F237" s="252" t="s">
        <v>377</v>
      </c>
      <c r="G237" s="250"/>
      <c r="H237" s="253">
        <v>409.60000000000002</v>
      </c>
      <c r="I237" s="254"/>
      <c r="J237" s="250"/>
      <c r="K237" s="250"/>
      <c r="L237" s="255"/>
      <c r="M237" s="256"/>
      <c r="N237" s="257"/>
      <c r="O237" s="257"/>
      <c r="P237" s="257"/>
      <c r="Q237" s="257"/>
      <c r="R237" s="257"/>
      <c r="S237" s="257"/>
      <c r="T237" s="258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9" t="s">
        <v>190</v>
      </c>
      <c r="AU237" s="259" t="s">
        <v>86</v>
      </c>
      <c r="AV237" s="14" t="s">
        <v>86</v>
      </c>
      <c r="AW237" s="14" t="s">
        <v>32</v>
      </c>
      <c r="AX237" s="14" t="s">
        <v>84</v>
      </c>
      <c r="AY237" s="259" t="s">
        <v>125</v>
      </c>
    </row>
    <row r="238" s="14" customFormat="1">
      <c r="A238" s="14"/>
      <c r="B238" s="249"/>
      <c r="C238" s="250"/>
      <c r="D238" s="240" t="s">
        <v>190</v>
      </c>
      <c r="E238" s="250"/>
      <c r="F238" s="252" t="s">
        <v>378</v>
      </c>
      <c r="G238" s="250"/>
      <c r="H238" s="253">
        <v>430.07999999999998</v>
      </c>
      <c r="I238" s="254"/>
      <c r="J238" s="250"/>
      <c r="K238" s="250"/>
      <c r="L238" s="255"/>
      <c r="M238" s="256"/>
      <c r="N238" s="257"/>
      <c r="O238" s="257"/>
      <c r="P238" s="257"/>
      <c r="Q238" s="257"/>
      <c r="R238" s="257"/>
      <c r="S238" s="257"/>
      <c r="T238" s="258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9" t="s">
        <v>190</v>
      </c>
      <c r="AU238" s="259" t="s">
        <v>86</v>
      </c>
      <c r="AV238" s="14" t="s">
        <v>86</v>
      </c>
      <c r="AW238" s="14" t="s">
        <v>4</v>
      </c>
      <c r="AX238" s="14" t="s">
        <v>84</v>
      </c>
      <c r="AY238" s="259" t="s">
        <v>125</v>
      </c>
    </row>
    <row r="239" s="2" customFormat="1" ht="24.15" customHeight="1">
      <c r="A239" s="39"/>
      <c r="B239" s="40"/>
      <c r="C239" s="219" t="s">
        <v>379</v>
      </c>
      <c r="D239" s="219" t="s">
        <v>128</v>
      </c>
      <c r="E239" s="220" t="s">
        <v>380</v>
      </c>
      <c r="F239" s="221" t="s">
        <v>381</v>
      </c>
      <c r="G239" s="222" t="s">
        <v>187</v>
      </c>
      <c r="H239" s="223">
        <v>40.960000000000001</v>
      </c>
      <c r="I239" s="224"/>
      <c r="J239" s="225">
        <f>ROUND(I239*H239,2)</f>
        <v>0</v>
      </c>
      <c r="K239" s="221" t="s">
        <v>132</v>
      </c>
      <c r="L239" s="45"/>
      <c r="M239" s="226" t="s">
        <v>1</v>
      </c>
      <c r="N239" s="227" t="s">
        <v>41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273</v>
      </c>
      <c r="AT239" s="230" t="s">
        <v>128</v>
      </c>
      <c r="AU239" s="230" t="s">
        <v>86</v>
      </c>
      <c r="AY239" s="18" t="s">
        <v>125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84</v>
      </c>
      <c r="BK239" s="231">
        <f>ROUND(I239*H239,2)</f>
        <v>0</v>
      </c>
      <c r="BL239" s="18" t="s">
        <v>273</v>
      </c>
      <c r="BM239" s="230" t="s">
        <v>382</v>
      </c>
    </row>
    <row r="240" s="14" customFormat="1">
      <c r="A240" s="14"/>
      <c r="B240" s="249"/>
      <c r="C240" s="250"/>
      <c r="D240" s="240" t="s">
        <v>190</v>
      </c>
      <c r="E240" s="251" t="s">
        <v>1</v>
      </c>
      <c r="F240" s="252" t="s">
        <v>161</v>
      </c>
      <c r="G240" s="250"/>
      <c r="H240" s="253">
        <v>40.960000000000001</v>
      </c>
      <c r="I240" s="254"/>
      <c r="J240" s="250"/>
      <c r="K240" s="250"/>
      <c r="L240" s="255"/>
      <c r="M240" s="256"/>
      <c r="N240" s="257"/>
      <c r="O240" s="257"/>
      <c r="P240" s="257"/>
      <c r="Q240" s="257"/>
      <c r="R240" s="257"/>
      <c r="S240" s="257"/>
      <c r="T240" s="258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9" t="s">
        <v>190</v>
      </c>
      <c r="AU240" s="259" t="s">
        <v>86</v>
      </c>
      <c r="AV240" s="14" t="s">
        <v>86</v>
      </c>
      <c r="AW240" s="14" t="s">
        <v>32</v>
      </c>
      <c r="AX240" s="14" t="s">
        <v>84</v>
      </c>
      <c r="AY240" s="259" t="s">
        <v>125</v>
      </c>
    </row>
    <row r="241" s="2" customFormat="1" ht="16.5" customHeight="1">
      <c r="A241" s="39"/>
      <c r="B241" s="40"/>
      <c r="C241" s="271" t="s">
        <v>383</v>
      </c>
      <c r="D241" s="271" t="s">
        <v>237</v>
      </c>
      <c r="E241" s="272" t="s">
        <v>384</v>
      </c>
      <c r="F241" s="273" t="s">
        <v>385</v>
      </c>
      <c r="G241" s="274" t="s">
        <v>187</v>
      </c>
      <c r="H241" s="275">
        <v>45.055999999999997</v>
      </c>
      <c r="I241" s="276"/>
      <c r="J241" s="277">
        <f>ROUND(I241*H241,2)</f>
        <v>0</v>
      </c>
      <c r="K241" s="273" t="s">
        <v>132</v>
      </c>
      <c r="L241" s="278"/>
      <c r="M241" s="279" t="s">
        <v>1</v>
      </c>
      <c r="N241" s="280" t="s">
        <v>41</v>
      </c>
      <c r="O241" s="92"/>
      <c r="P241" s="228">
        <f>O241*H241</f>
        <v>0</v>
      </c>
      <c r="Q241" s="228">
        <v>0.00029999999999999997</v>
      </c>
      <c r="R241" s="228">
        <f>Q241*H241</f>
        <v>0.013516799999999997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364</v>
      </c>
      <c r="AT241" s="230" t="s">
        <v>237</v>
      </c>
      <c r="AU241" s="230" t="s">
        <v>86</v>
      </c>
      <c r="AY241" s="18" t="s">
        <v>125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84</v>
      </c>
      <c r="BK241" s="231">
        <f>ROUND(I241*H241,2)</f>
        <v>0</v>
      </c>
      <c r="BL241" s="18" t="s">
        <v>273</v>
      </c>
      <c r="BM241" s="230" t="s">
        <v>386</v>
      </c>
    </row>
    <row r="242" s="14" customFormat="1">
      <c r="A242" s="14"/>
      <c r="B242" s="249"/>
      <c r="C242" s="250"/>
      <c r="D242" s="240" t="s">
        <v>190</v>
      </c>
      <c r="E242" s="251" t="s">
        <v>1</v>
      </c>
      <c r="F242" s="252" t="s">
        <v>368</v>
      </c>
      <c r="G242" s="250"/>
      <c r="H242" s="253">
        <v>45.055999999999997</v>
      </c>
      <c r="I242" s="254"/>
      <c r="J242" s="250"/>
      <c r="K242" s="250"/>
      <c r="L242" s="255"/>
      <c r="M242" s="256"/>
      <c r="N242" s="257"/>
      <c r="O242" s="257"/>
      <c r="P242" s="257"/>
      <c r="Q242" s="257"/>
      <c r="R242" s="257"/>
      <c r="S242" s="257"/>
      <c r="T242" s="258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9" t="s">
        <v>190</v>
      </c>
      <c r="AU242" s="259" t="s">
        <v>86</v>
      </c>
      <c r="AV242" s="14" t="s">
        <v>86</v>
      </c>
      <c r="AW242" s="14" t="s">
        <v>32</v>
      </c>
      <c r="AX242" s="14" t="s">
        <v>84</v>
      </c>
      <c r="AY242" s="259" t="s">
        <v>125</v>
      </c>
    </row>
    <row r="243" s="2" customFormat="1" ht="24.15" customHeight="1">
      <c r="A243" s="39"/>
      <c r="B243" s="40"/>
      <c r="C243" s="219" t="s">
        <v>387</v>
      </c>
      <c r="D243" s="219" t="s">
        <v>128</v>
      </c>
      <c r="E243" s="220" t="s">
        <v>388</v>
      </c>
      <c r="F243" s="221" t="s">
        <v>389</v>
      </c>
      <c r="G243" s="222" t="s">
        <v>390</v>
      </c>
      <c r="H243" s="285"/>
      <c r="I243" s="224"/>
      <c r="J243" s="225">
        <f>ROUND(I243*H243,2)</f>
        <v>0</v>
      </c>
      <c r="K243" s="221" t="s">
        <v>132</v>
      </c>
      <c r="L243" s="45"/>
      <c r="M243" s="226" t="s">
        <v>1</v>
      </c>
      <c r="N243" s="227" t="s">
        <v>41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273</v>
      </c>
      <c r="AT243" s="230" t="s">
        <v>128</v>
      </c>
      <c r="AU243" s="230" t="s">
        <v>86</v>
      </c>
      <c r="AY243" s="18" t="s">
        <v>125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84</v>
      </c>
      <c r="BK243" s="231">
        <f>ROUND(I243*H243,2)</f>
        <v>0</v>
      </c>
      <c r="BL243" s="18" t="s">
        <v>273</v>
      </c>
      <c r="BM243" s="230" t="s">
        <v>391</v>
      </c>
    </row>
    <row r="244" s="12" customFormat="1" ht="22.8" customHeight="1">
      <c r="A244" s="12"/>
      <c r="B244" s="203"/>
      <c r="C244" s="204"/>
      <c r="D244" s="205" t="s">
        <v>75</v>
      </c>
      <c r="E244" s="217" t="s">
        <v>392</v>
      </c>
      <c r="F244" s="217" t="s">
        <v>393</v>
      </c>
      <c r="G244" s="204"/>
      <c r="H244" s="204"/>
      <c r="I244" s="207"/>
      <c r="J244" s="218">
        <f>BK244</f>
        <v>0</v>
      </c>
      <c r="K244" s="204"/>
      <c r="L244" s="209"/>
      <c r="M244" s="210"/>
      <c r="N244" s="211"/>
      <c r="O244" s="211"/>
      <c r="P244" s="212">
        <f>SUM(P245:P282)</f>
        <v>0</v>
      </c>
      <c r="Q244" s="211"/>
      <c r="R244" s="212">
        <f>SUM(R245:R282)</f>
        <v>2.3669726000000004</v>
      </c>
      <c r="S244" s="211"/>
      <c r="T244" s="213">
        <f>SUM(T245:T282)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4" t="s">
        <v>86</v>
      </c>
      <c r="AT244" s="215" t="s">
        <v>75</v>
      </c>
      <c r="AU244" s="215" t="s">
        <v>84</v>
      </c>
      <c r="AY244" s="214" t="s">
        <v>125</v>
      </c>
      <c r="BK244" s="216">
        <f>SUM(BK245:BK282)</f>
        <v>0</v>
      </c>
    </row>
    <row r="245" s="2" customFormat="1" ht="16.5" customHeight="1">
      <c r="A245" s="39"/>
      <c r="B245" s="40"/>
      <c r="C245" s="219" t="s">
        <v>394</v>
      </c>
      <c r="D245" s="219" t="s">
        <v>128</v>
      </c>
      <c r="E245" s="220" t="s">
        <v>395</v>
      </c>
      <c r="F245" s="221" t="s">
        <v>396</v>
      </c>
      <c r="G245" s="222" t="s">
        <v>301</v>
      </c>
      <c r="H245" s="223">
        <v>6.4000000000000004</v>
      </c>
      <c r="I245" s="224"/>
      <c r="J245" s="225">
        <f>ROUND(I245*H245,2)</f>
        <v>0</v>
      </c>
      <c r="K245" s="221" t="s">
        <v>1</v>
      </c>
      <c r="L245" s="45"/>
      <c r="M245" s="226" t="s">
        <v>1</v>
      </c>
      <c r="N245" s="227" t="s">
        <v>41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273</v>
      </c>
      <c r="AT245" s="230" t="s">
        <v>128</v>
      </c>
      <c r="AU245" s="230" t="s">
        <v>86</v>
      </c>
      <c r="AY245" s="18" t="s">
        <v>125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84</v>
      </c>
      <c r="BK245" s="231">
        <f>ROUND(I245*H245,2)</f>
        <v>0</v>
      </c>
      <c r="BL245" s="18" t="s">
        <v>273</v>
      </c>
      <c r="BM245" s="230" t="s">
        <v>397</v>
      </c>
    </row>
    <row r="246" s="2" customFormat="1">
      <c r="A246" s="39"/>
      <c r="B246" s="40"/>
      <c r="C246" s="41"/>
      <c r="D246" s="240" t="s">
        <v>366</v>
      </c>
      <c r="E246" s="41"/>
      <c r="F246" s="281" t="s">
        <v>398</v>
      </c>
      <c r="G246" s="41"/>
      <c r="H246" s="41"/>
      <c r="I246" s="282"/>
      <c r="J246" s="41"/>
      <c r="K246" s="41"/>
      <c r="L246" s="45"/>
      <c r="M246" s="283"/>
      <c r="N246" s="284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366</v>
      </c>
      <c r="AU246" s="18" t="s">
        <v>86</v>
      </c>
    </row>
    <row r="247" s="2" customFormat="1" ht="16.5" customHeight="1">
      <c r="A247" s="39"/>
      <c r="B247" s="40"/>
      <c r="C247" s="219" t="s">
        <v>399</v>
      </c>
      <c r="D247" s="219" t="s">
        <v>128</v>
      </c>
      <c r="E247" s="220" t="s">
        <v>400</v>
      </c>
      <c r="F247" s="221" t="s">
        <v>401</v>
      </c>
      <c r="G247" s="222" t="s">
        <v>131</v>
      </c>
      <c r="H247" s="223">
        <v>4</v>
      </c>
      <c r="I247" s="224"/>
      <c r="J247" s="225">
        <f>ROUND(I247*H247,2)</f>
        <v>0</v>
      </c>
      <c r="K247" s="221" t="s">
        <v>1</v>
      </c>
      <c r="L247" s="45"/>
      <c r="M247" s="226" t="s">
        <v>1</v>
      </c>
      <c r="N247" s="227" t="s">
        <v>41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273</v>
      </c>
      <c r="AT247" s="230" t="s">
        <v>128</v>
      </c>
      <c r="AU247" s="230" t="s">
        <v>86</v>
      </c>
      <c r="AY247" s="18" t="s">
        <v>125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84</v>
      </c>
      <c r="BK247" s="231">
        <f>ROUND(I247*H247,2)</f>
        <v>0</v>
      </c>
      <c r="BL247" s="18" t="s">
        <v>273</v>
      </c>
      <c r="BM247" s="230" t="s">
        <v>402</v>
      </c>
    </row>
    <row r="248" s="2" customFormat="1" ht="33" customHeight="1">
      <c r="A248" s="39"/>
      <c r="B248" s="40"/>
      <c r="C248" s="219" t="s">
        <v>403</v>
      </c>
      <c r="D248" s="219" t="s">
        <v>128</v>
      </c>
      <c r="E248" s="220" t="s">
        <v>404</v>
      </c>
      <c r="F248" s="221" t="s">
        <v>405</v>
      </c>
      <c r="G248" s="222" t="s">
        <v>301</v>
      </c>
      <c r="H248" s="223">
        <v>70.400000000000006</v>
      </c>
      <c r="I248" s="224"/>
      <c r="J248" s="225">
        <f>ROUND(I248*H248,2)</f>
        <v>0</v>
      </c>
      <c r="K248" s="221" t="s">
        <v>132</v>
      </c>
      <c r="L248" s="45"/>
      <c r="M248" s="226" t="s">
        <v>1</v>
      </c>
      <c r="N248" s="227" t="s">
        <v>41</v>
      </c>
      <c r="O248" s="92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273</v>
      </c>
      <c r="AT248" s="230" t="s">
        <v>128</v>
      </c>
      <c r="AU248" s="230" t="s">
        <v>86</v>
      </c>
      <c r="AY248" s="18" t="s">
        <v>125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84</v>
      </c>
      <c r="BK248" s="231">
        <f>ROUND(I248*H248,2)</f>
        <v>0</v>
      </c>
      <c r="BL248" s="18" t="s">
        <v>273</v>
      </c>
      <c r="BM248" s="230" t="s">
        <v>406</v>
      </c>
    </row>
    <row r="249" s="14" customFormat="1">
      <c r="A249" s="14"/>
      <c r="B249" s="249"/>
      <c r="C249" s="250"/>
      <c r="D249" s="240" t="s">
        <v>190</v>
      </c>
      <c r="E249" s="251" t="s">
        <v>1</v>
      </c>
      <c r="F249" s="252" t="s">
        <v>407</v>
      </c>
      <c r="G249" s="250"/>
      <c r="H249" s="253">
        <v>44.799999999999997</v>
      </c>
      <c r="I249" s="254"/>
      <c r="J249" s="250"/>
      <c r="K249" s="250"/>
      <c r="L249" s="255"/>
      <c r="M249" s="256"/>
      <c r="N249" s="257"/>
      <c r="O249" s="257"/>
      <c r="P249" s="257"/>
      <c r="Q249" s="257"/>
      <c r="R249" s="257"/>
      <c r="S249" s="257"/>
      <c r="T249" s="258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9" t="s">
        <v>190</v>
      </c>
      <c r="AU249" s="259" t="s">
        <v>86</v>
      </c>
      <c r="AV249" s="14" t="s">
        <v>86</v>
      </c>
      <c r="AW249" s="14" t="s">
        <v>32</v>
      </c>
      <c r="AX249" s="14" t="s">
        <v>76</v>
      </c>
      <c r="AY249" s="259" t="s">
        <v>125</v>
      </c>
    </row>
    <row r="250" s="14" customFormat="1">
      <c r="A250" s="14"/>
      <c r="B250" s="249"/>
      <c r="C250" s="250"/>
      <c r="D250" s="240" t="s">
        <v>190</v>
      </c>
      <c r="E250" s="251" t="s">
        <v>1</v>
      </c>
      <c r="F250" s="252" t="s">
        <v>408</v>
      </c>
      <c r="G250" s="250"/>
      <c r="H250" s="253">
        <v>25.600000000000001</v>
      </c>
      <c r="I250" s="254"/>
      <c r="J250" s="250"/>
      <c r="K250" s="250"/>
      <c r="L250" s="255"/>
      <c r="M250" s="256"/>
      <c r="N250" s="257"/>
      <c r="O250" s="257"/>
      <c r="P250" s="257"/>
      <c r="Q250" s="257"/>
      <c r="R250" s="257"/>
      <c r="S250" s="257"/>
      <c r="T250" s="258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9" t="s">
        <v>190</v>
      </c>
      <c r="AU250" s="259" t="s">
        <v>86</v>
      </c>
      <c r="AV250" s="14" t="s">
        <v>86</v>
      </c>
      <c r="AW250" s="14" t="s">
        <v>32</v>
      </c>
      <c r="AX250" s="14" t="s">
        <v>76</v>
      </c>
      <c r="AY250" s="259" t="s">
        <v>125</v>
      </c>
    </row>
    <row r="251" s="15" customFormat="1">
      <c r="A251" s="15"/>
      <c r="B251" s="260"/>
      <c r="C251" s="261"/>
      <c r="D251" s="240" t="s">
        <v>190</v>
      </c>
      <c r="E251" s="262" t="s">
        <v>1</v>
      </c>
      <c r="F251" s="263" t="s">
        <v>202</v>
      </c>
      <c r="G251" s="261"/>
      <c r="H251" s="264">
        <v>70.400000000000006</v>
      </c>
      <c r="I251" s="265"/>
      <c r="J251" s="261"/>
      <c r="K251" s="261"/>
      <c r="L251" s="266"/>
      <c r="M251" s="267"/>
      <c r="N251" s="268"/>
      <c r="O251" s="268"/>
      <c r="P251" s="268"/>
      <c r="Q251" s="268"/>
      <c r="R251" s="268"/>
      <c r="S251" s="268"/>
      <c r="T251" s="269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70" t="s">
        <v>190</v>
      </c>
      <c r="AU251" s="270" t="s">
        <v>86</v>
      </c>
      <c r="AV251" s="15" t="s">
        <v>188</v>
      </c>
      <c r="AW251" s="15" t="s">
        <v>32</v>
      </c>
      <c r="AX251" s="15" t="s">
        <v>84</v>
      </c>
      <c r="AY251" s="270" t="s">
        <v>125</v>
      </c>
    </row>
    <row r="252" s="2" customFormat="1" ht="21.75" customHeight="1">
      <c r="A252" s="39"/>
      <c r="B252" s="40"/>
      <c r="C252" s="271" t="s">
        <v>409</v>
      </c>
      <c r="D252" s="271" t="s">
        <v>237</v>
      </c>
      <c r="E252" s="272" t="s">
        <v>410</v>
      </c>
      <c r="F252" s="273" t="s">
        <v>411</v>
      </c>
      <c r="G252" s="274" t="s">
        <v>195</v>
      </c>
      <c r="H252" s="275">
        <v>1.4390000000000001</v>
      </c>
      <c r="I252" s="276"/>
      <c r="J252" s="277">
        <f>ROUND(I252*H252,2)</f>
        <v>0</v>
      </c>
      <c r="K252" s="273" t="s">
        <v>132</v>
      </c>
      <c r="L252" s="278"/>
      <c r="M252" s="279" t="s">
        <v>1</v>
      </c>
      <c r="N252" s="280" t="s">
        <v>41</v>
      </c>
      <c r="O252" s="92"/>
      <c r="P252" s="228">
        <f>O252*H252</f>
        <v>0</v>
      </c>
      <c r="Q252" s="228">
        <v>0.55000000000000004</v>
      </c>
      <c r="R252" s="228">
        <f>Q252*H252</f>
        <v>0.7914500000000001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364</v>
      </c>
      <c r="AT252" s="230" t="s">
        <v>237</v>
      </c>
      <c r="AU252" s="230" t="s">
        <v>86</v>
      </c>
      <c r="AY252" s="18" t="s">
        <v>125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84</v>
      </c>
      <c r="BK252" s="231">
        <f>ROUND(I252*H252,2)</f>
        <v>0</v>
      </c>
      <c r="BL252" s="18" t="s">
        <v>273</v>
      </c>
      <c r="BM252" s="230" t="s">
        <v>412</v>
      </c>
    </row>
    <row r="253" s="14" customFormat="1">
      <c r="A253" s="14"/>
      <c r="B253" s="249"/>
      <c r="C253" s="250"/>
      <c r="D253" s="240" t="s">
        <v>190</v>
      </c>
      <c r="E253" s="251" t="s">
        <v>1</v>
      </c>
      <c r="F253" s="252" t="s">
        <v>413</v>
      </c>
      <c r="G253" s="250"/>
      <c r="H253" s="253">
        <v>0.80600000000000005</v>
      </c>
      <c r="I253" s="254"/>
      <c r="J253" s="250"/>
      <c r="K253" s="250"/>
      <c r="L253" s="255"/>
      <c r="M253" s="256"/>
      <c r="N253" s="257"/>
      <c r="O253" s="257"/>
      <c r="P253" s="257"/>
      <c r="Q253" s="257"/>
      <c r="R253" s="257"/>
      <c r="S253" s="257"/>
      <c r="T253" s="258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9" t="s">
        <v>190</v>
      </c>
      <c r="AU253" s="259" t="s">
        <v>86</v>
      </c>
      <c r="AV253" s="14" t="s">
        <v>86</v>
      </c>
      <c r="AW253" s="14" t="s">
        <v>32</v>
      </c>
      <c r="AX253" s="14" t="s">
        <v>76</v>
      </c>
      <c r="AY253" s="259" t="s">
        <v>125</v>
      </c>
    </row>
    <row r="254" s="14" customFormat="1">
      <c r="A254" s="14"/>
      <c r="B254" s="249"/>
      <c r="C254" s="250"/>
      <c r="D254" s="240" t="s">
        <v>190</v>
      </c>
      <c r="E254" s="251" t="s">
        <v>1</v>
      </c>
      <c r="F254" s="252" t="s">
        <v>414</v>
      </c>
      <c r="G254" s="250"/>
      <c r="H254" s="253">
        <v>0.502</v>
      </c>
      <c r="I254" s="254"/>
      <c r="J254" s="250"/>
      <c r="K254" s="250"/>
      <c r="L254" s="255"/>
      <c r="M254" s="256"/>
      <c r="N254" s="257"/>
      <c r="O254" s="257"/>
      <c r="P254" s="257"/>
      <c r="Q254" s="257"/>
      <c r="R254" s="257"/>
      <c r="S254" s="257"/>
      <c r="T254" s="258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9" t="s">
        <v>190</v>
      </c>
      <c r="AU254" s="259" t="s">
        <v>86</v>
      </c>
      <c r="AV254" s="14" t="s">
        <v>86</v>
      </c>
      <c r="AW254" s="14" t="s">
        <v>32</v>
      </c>
      <c r="AX254" s="14" t="s">
        <v>76</v>
      </c>
      <c r="AY254" s="259" t="s">
        <v>125</v>
      </c>
    </row>
    <row r="255" s="15" customFormat="1">
      <c r="A255" s="15"/>
      <c r="B255" s="260"/>
      <c r="C255" s="261"/>
      <c r="D255" s="240" t="s">
        <v>190</v>
      </c>
      <c r="E255" s="262" t="s">
        <v>159</v>
      </c>
      <c r="F255" s="263" t="s">
        <v>202</v>
      </c>
      <c r="G255" s="261"/>
      <c r="H255" s="264">
        <v>1.3080000000000001</v>
      </c>
      <c r="I255" s="265"/>
      <c r="J255" s="261"/>
      <c r="K255" s="261"/>
      <c r="L255" s="266"/>
      <c r="M255" s="267"/>
      <c r="N255" s="268"/>
      <c r="O255" s="268"/>
      <c r="P255" s="268"/>
      <c r="Q255" s="268"/>
      <c r="R255" s="268"/>
      <c r="S255" s="268"/>
      <c r="T255" s="269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70" t="s">
        <v>190</v>
      </c>
      <c r="AU255" s="270" t="s">
        <v>86</v>
      </c>
      <c r="AV255" s="15" t="s">
        <v>188</v>
      </c>
      <c r="AW255" s="15" t="s">
        <v>32</v>
      </c>
      <c r="AX255" s="15" t="s">
        <v>76</v>
      </c>
      <c r="AY255" s="270" t="s">
        <v>125</v>
      </c>
    </row>
    <row r="256" s="14" customFormat="1">
      <c r="A256" s="14"/>
      <c r="B256" s="249"/>
      <c r="C256" s="250"/>
      <c r="D256" s="240" t="s">
        <v>190</v>
      </c>
      <c r="E256" s="251" t="s">
        <v>1</v>
      </c>
      <c r="F256" s="252" t="s">
        <v>415</v>
      </c>
      <c r="G256" s="250"/>
      <c r="H256" s="253">
        <v>1.4390000000000001</v>
      </c>
      <c r="I256" s="254"/>
      <c r="J256" s="250"/>
      <c r="K256" s="250"/>
      <c r="L256" s="255"/>
      <c r="M256" s="256"/>
      <c r="N256" s="257"/>
      <c r="O256" s="257"/>
      <c r="P256" s="257"/>
      <c r="Q256" s="257"/>
      <c r="R256" s="257"/>
      <c r="S256" s="257"/>
      <c r="T256" s="25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9" t="s">
        <v>190</v>
      </c>
      <c r="AU256" s="259" t="s">
        <v>86</v>
      </c>
      <c r="AV256" s="14" t="s">
        <v>86</v>
      </c>
      <c r="AW256" s="14" t="s">
        <v>32</v>
      </c>
      <c r="AX256" s="14" t="s">
        <v>84</v>
      </c>
      <c r="AY256" s="259" t="s">
        <v>125</v>
      </c>
    </row>
    <row r="257" s="2" customFormat="1" ht="33" customHeight="1">
      <c r="A257" s="39"/>
      <c r="B257" s="40"/>
      <c r="C257" s="219" t="s">
        <v>416</v>
      </c>
      <c r="D257" s="219" t="s">
        <v>128</v>
      </c>
      <c r="E257" s="220" t="s">
        <v>417</v>
      </c>
      <c r="F257" s="221" t="s">
        <v>418</v>
      </c>
      <c r="G257" s="222" t="s">
        <v>187</v>
      </c>
      <c r="H257" s="223">
        <v>81.920000000000002</v>
      </c>
      <c r="I257" s="224"/>
      <c r="J257" s="225">
        <f>ROUND(I257*H257,2)</f>
        <v>0</v>
      </c>
      <c r="K257" s="221" t="s">
        <v>1</v>
      </c>
      <c r="L257" s="45"/>
      <c r="M257" s="226" t="s">
        <v>1</v>
      </c>
      <c r="N257" s="227" t="s">
        <v>41</v>
      </c>
      <c r="O257" s="92"/>
      <c r="P257" s="228">
        <f>O257*H257</f>
        <v>0</v>
      </c>
      <c r="Q257" s="228">
        <v>0.0161</v>
      </c>
      <c r="R257" s="228">
        <f>Q257*H257</f>
        <v>1.3189120000000001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273</v>
      </c>
      <c r="AT257" s="230" t="s">
        <v>128</v>
      </c>
      <c r="AU257" s="230" t="s">
        <v>86</v>
      </c>
      <c r="AY257" s="18" t="s">
        <v>125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84</v>
      </c>
      <c r="BK257" s="231">
        <f>ROUND(I257*H257,2)</f>
        <v>0</v>
      </c>
      <c r="BL257" s="18" t="s">
        <v>273</v>
      </c>
      <c r="BM257" s="230" t="s">
        <v>419</v>
      </c>
    </row>
    <row r="258" s="14" customFormat="1">
      <c r="A258" s="14"/>
      <c r="B258" s="249"/>
      <c r="C258" s="250"/>
      <c r="D258" s="240" t="s">
        <v>190</v>
      </c>
      <c r="E258" s="251" t="s">
        <v>1</v>
      </c>
      <c r="F258" s="252" t="s">
        <v>420</v>
      </c>
      <c r="G258" s="250"/>
      <c r="H258" s="253">
        <v>81.920000000000002</v>
      </c>
      <c r="I258" s="254"/>
      <c r="J258" s="250"/>
      <c r="K258" s="250"/>
      <c r="L258" s="255"/>
      <c r="M258" s="256"/>
      <c r="N258" s="257"/>
      <c r="O258" s="257"/>
      <c r="P258" s="257"/>
      <c r="Q258" s="257"/>
      <c r="R258" s="257"/>
      <c r="S258" s="257"/>
      <c r="T258" s="258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9" t="s">
        <v>190</v>
      </c>
      <c r="AU258" s="259" t="s">
        <v>86</v>
      </c>
      <c r="AV258" s="14" t="s">
        <v>86</v>
      </c>
      <c r="AW258" s="14" t="s">
        <v>32</v>
      </c>
      <c r="AX258" s="14" t="s">
        <v>84</v>
      </c>
      <c r="AY258" s="259" t="s">
        <v>125</v>
      </c>
    </row>
    <row r="259" s="2" customFormat="1" ht="24.15" customHeight="1">
      <c r="A259" s="39"/>
      <c r="B259" s="40"/>
      <c r="C259" s="219" t="s">
        <v>421</v>
      </c>
      <c r="D259" s="219" t="s">
        <v>128</v>
      </c>
      <c r="E259" s="220" t="s">
        <v>422</v>
      </c>
      <c r="F259" s="221" t="s">
        <v>423</v>
      </c>
      <c r="G259" s="222" t="s">
        <v>195</v>
      </c>
      <c r="H259" s="223">
        <v>3.274</v>
      </c>
      <c r="I259" s="224"/>
      <c r="J259" s="225">
        <f>ROUND(I259*H259,2)</f>
        <v>0</v>
      </c>
      <c r="K259" s="221" t="s">
        <v>132</v>
      </c>
      <c r="L259" s="45"/>
      <c r="M259" s="226" t="s">
        <v>1</v>
      </c>
      <c r="N259" s="227" t="s">
        <v>41</v>
      </c>
      <c r="O259" s="92"/>
      <c r="P259" s="228">
        <f>O259*H259</f>
        <v>0</v>
      </c>
      <c r="Q259" s="228">
        <v>0.023300000000000001</v>
      </c>
      <c r="R259" s="228">
        <f>Q259*H259</f>
        <v>0.07628420000000001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273</v>
      </c>
      <c r="AT259" s="230" t="s">
        <v>128</v>
      </c>
      <c r="AU259" s="230" t="s">
        <v>86</v>
      </c>
      <c r="AY259" s="18" t="s">
        <v>125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84</v>
      </c>
      <c r="BK259" s="231">
        <f>ROUND(I259*H259,2)</f>
        <v>0</v>
      </c>
      <c r="BL259" s="18" t="s">
        <v>273</v>
      </c>
      <c r="BM259" s="230" t="s">
        <v>424</v>
      </c>
    </row>
    <row r="260" s="14" customFormat="1">
      <c r="A260" s="14"/>
      <c r="B260" s="249"/>
      <c r="C260" s="250"/>
      <c r="D260" s="240" t="s">
        <v>190</v>
      </c>
      <c r="E260" s="251" t="s">
        <v>1</v>
      </c>
      <c r="F260" s="252" t="s">
        <v>425</v>
      </c>
      <c r="G260" s="250"/>
      <c r="H260" s="253">
        <v>3.274</v>
      </c>
      <c r="I260" s="254"/>
      <c r="J260" s="250"/>
      <c r="K260" s="250"/>
      <c r="L260" s="255"/>
      <c r="M260" s="256"/>
      <c r="N260" s="257"/>
      <c r="O260" s="257"/>
      <c r="P260" s="257"/>
      <c r="Q260" s="257"/>
      <c r="R260" s="257"/>
      <c r="S260" s="257"/>
      <c r="T260" s="258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9" t="s">
        <v>190</v>
      </c>
      <c r="AU260" s="259" t="s">
        <v>86</v>
      </c>
      <c r="AV260" s="14" t="s">
        <v>86</v>
      </c>
      <c r="AW260" s="14" t="s">
        <v>32</v>
      </c>
      <c r="AX260" s="14" t="s">
        <v>84</v>
      </c>
      <c r="AY260" s="259" t="s">
        <v>125</v>
      </c>
    </row>
    <row r="261" s="2" customFormat="1" ht="24.15" customHeight="1">
      <c r="A261" s="39"/>
      <c r="B261" s="40"/>
      <c r="C261" s="219" t="s">
        <v>426</v>
      </c>
      <c r="D261" s="219" t="s">
        <v>128</v>
      </c>
      <c r="E261" s="220" t="s">
        <v>427</v>
      </c>
      <c r="F261" s="221" t="s">
        <v>428</v>
      </c>
      <c r="G261" s="222" t="s">
        <v>301</v>
      </c>
      <c r="H261" s="223">
        <v>18.399999999999999</v>
      </c>
      <c r="I261" s="224"/>
      <c r="J261" s="225">
        <f>ROUND(I261*H261,2)</f>
        <v>0</v>
      </c>
      <c r="K261" s="221" t="s">
        <v>132</v>
      </c>
      <c r="L261" s="45"/>
      <c r="M261" s="226" t="s">
        <v>1</v>
      </c>
      <c r="N261" s="227" t="s">
        <v>41</v>
      </c>
      <c r="O261" s="92"/>
      <c r="P261" s="228">
        <f>O261*H261</f>
        <v>0</v>
      </c>
      <c r="Q261" s="228">
        <v>0</v>
      </c>
      <c r="R261" s="228">
        <f>Q261*H261</f>
        <v>0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273</v>
      </c>
      <c r="AT261" s="230" t="s">
        <v>128</v>
      </c>
      <c r="AU261" s="230" t="s">
        <v>86</v>
      </c>
      <c r="AY261" s="18" t="s">
        <v>125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84</v>
      </c>
      <c r="BK261" s="231">
        <f>ROUND(I261*H261,2)</f>
        <v>0</v>
      </c>
      <c r="BL261" s="18" t="s">
        <v>273</v>
      </c>
      <c r="BM261" s="230" t="s">
        <v>429</v>
      </c>
    </row>
    <row r="262" s="14" customFormat="1">
      <c r="A262" s="14"/>
      <c r="B262" s="249"/>
      <c r="C262" s="250"/>
      <c r="D262" s="240" t="s">
        <v>190</v>
      </c>
      <c r="E262" s="251" t="s">
        <v>1</v>
      </c>
      <c r="F262" s="252" t="s">
        <v>430</v>
      </c>
      <c r="G262" s="250"/>
      <c r="H262" s="253">
        <v>12</v>
      </c>
      <c r="I262" s="254"/>
      <c r="J262" s="250"/>
      <c r="K262" s="250"/>
      <c r="L262" s="255"/>
      <c r="M262" s="256"/>
      <c r="N262" s="257"/>
      <c r="O262" s="257"/>
      <c r="P262" s="257"/>
      <c r="Q262" s="257"/>
      <c r="R262" s="257"/>
      <c r="S262" s="257"/>
      <c r="T262" s="258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9" t="s">
        <v>190</v>
      </c>
      <c r="AU262" s="259" t="s">
        <v>86</v>
      </c>
      <c r="AV262" s="14" t="s">
        <v>86</v>
      </c>
      <c r="AW262" s="14" t="s">
        <v>32</v>
      </c>
      <c r="AX262" s="14" t="s">
        <v>76</v>
      </c>
      <c r="AY262" s="259" t="s">
        <v>125</v>
      </c>
    </row>
    <row r="263" s="14" customFormat="1">
      <c r="A263" s="14"/>
      <c r="B263" s="249"/>
      <c r="C263" s="250"/>
      <c r="D263" s="240" t="s">
        <v>190</v>
      </c>
      <c r="E263" s="251" t="s">
        <v>1</v>
      </c>
      <c r="F263" s="252" t="s">
        <v>431</v>
      </c>
      <c r="G263" s="250"/>
      <c r="H263" s="253">
        <v>6.4000000000000004</v>
      </c>
      <c r="I263" s="254"/>
      <c r="J263" s="250"/>
      <c r="K263" s="250"/>
      <c r="L263" s="255"/>
      <c r="M263" s="256"/>
      <c r="N263" s="257"/>
      <c r="O263" s="257"/>
      <c r="P263" s="257"/>
      <c r="Q263" s="257"/>
      <c r="R263" s="257"/>
      <c r="S263" s="257"/>
      <c r="T263" s="258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9" t="s">
        <v>190</v>
      </c>
      <c r="AU263" s="259" t="s">
        <v>86</v>
      </c>
      <c r="AV263" s="14" t="s">
        <v>86</v>
      </c>
      <c r="AW263" s="14" t="s">
        <v>32</v>
      </c>
      <c r="AX263" s="14" t="s">
        <v>76</v>
      </c>
      <c r="AY263" s="259" t="s">
        <v>125</v>
      </c>
    </row>
    <row r="264" s="15" customFormat="1">
      <c r="A264" s="15"/>
      <c r="B264" s="260"/>
      <c r="C264" s="261"/>
      <c r="D264" s="240" t="s">
        <v>190</v>
      </c>
      <c r="E264" s="262" t="s">
        <v>1</v>
      </c>
      <c r="F264" s="263" t="s">
        <v>202</v>
      </c>
      <c r="G264" s="261"/>
      <c r="H264" s="264">
        <v>18.399999999999999</v>
      </c>
      <c r="I264" s="265"/>
      <c r="J264" s="261"/>
      <c r="K264" s="261"/>
      <c r="L264" s="266"/>
      <c r="M264" s="267"/>
      <c r="N264" s="268"/>
      <c r="O264" s="268"/>
      <c r="P264" s="268"/>
      <c r="Q264" s="268"/>
      <c r="R264" s="268"/>
      <c r="S264" s="268"/>
      <c r="T264" s="269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70" t="s">
        <v>190</v>
      </c>
      <c r="AU264" s="270" t="s">
        <v>86</v>
      </c>
      <c r="AV264" s="15" t="s">
        <v>188</v>
      </c>
      <c r="AW264" s="15" t="s">
        <v>32</v>
      </c>
      <c r="AX264" s="15" t="s">
        <v>84</v>
      </c>
      <c r="AY264" s="270" t="s">
        <v>125</v>
      </c>
    </row>
    <row r="265" s="2" customFormat="1" ht="21.75" customHeight="1">
      <c r="A265" s="39"/>
      <c r="B265" s="40"/>
      <c r="C265" s="271" t="s">
        <v>432</v>
      </c>
      <c r="D265" s="271" t="s">
        <v>237</v>
      </c>
      <c r="E265" s="272" t="s">
        <v>433</v>
      </c>
      <c r="F265" s="273" t="s">
        <v>434</v>
      </c>
      <c r="G265" s="274" t="s">
        <v>195</v>
      </c>
      <c r="H265" s="275">
        <v>0.38</v>
      </c>
      <c r="I265" s="276"/>
      <c r="J265" s="277">
        <f>ROUND(I265*H265,2)</f>
        <v>0</v>
      </c>
      <c r="K265" s="273" t="s">
        <v>132</v>
      </c>
      <c r="L265" s="278"/>
      <c r="M265" s="279" t="s">
        <v>1</v>
      </c>
      <c r="N265" s="280" t="s">
        <v>41</v>
      </c>
      <c r="O265" s="92"/>
      <c r="P265" s="228">
        <f>O265*H265</f>
        <v>0</v>
      </c>
      <c r="Q265" s="228">
        <v>0.44</v>
      </c>
      <c r="R265" s="228">
        <f>Q265*H265</f>
        <v>0.16720000000000002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364</v>
      </c>
      <c r="AT265" s="230" t="s">
        <v>237</v>
      </c>
      <c r="AU265" s="230" t="s">
        <v>86</v>
      </c>
      <c r="AY265" s="18" t="s">
        <v>125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84</v>
      </c>
      <c r="BK265" s="231">
        <f>ROUND(I265*H265,2)</f>
        <v>0</v>
      </c>
      <c r="BL265" s="18" t="s">
        <v>273</v>
      </c>
      <c r="BM265" s="230" t="s">
        <v>435</v>
      </c>
    </row>
    <row r="266" s="14" customFormat="1">
      <c r="A266" s="14"/>
      <c r="B266" s="249"/>
      <c r="C266" s="250"/>
      <c r="D266" s="240" t="s">
        <v>190</v>
      </c>
      <c r="E266" s="251" t="s">
        <v>1</v>
      </c>
      <c r="F266" s="252" t="s">
        <v>436</v>
      </c>
      <c r="G266" s="250"/>
      <c r="H266" s="253">
        <v>0.23000000000000001</v>
      </c>
      <c r="I266" s="254"/>
      <c r="J266" s="250"/>
      <c r="K266" s="250"/>
      <c r="L266" s="255"/>
      <c r="M266" s="256"/>
      <c r="N266" s="257"/>
      <c r="O266" s="257"/>
      <c r="P266" s="257"/>
      <c r="Q266" s="257"/>
      <c r="R266" s="257"/>
      <c r="S266" s="257"/>
      <c r="T266" s="258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9" t="s">
        <v>190</v>
      </c>
      <c r="AU266" s="259" t="s">
        <v>86</v>
      </c>
      <c r="AV266" s="14" t="s">
        <v>86</v>
      </c>
      <c r="AW266" s="14" t="s">
        <v>32</v>
      </c>
      <c r="AX266" s="14" t="s">
        <v>76</v>
      </c>
      <c r="AY266" s="259" t="s">
        <v>125</v>
      </c>
    </row>
    <row r="267" s="14" customFormat="1">
      <c r="A267" s="14"/>
      <c r="B267" s="249"/>
      <c r="C267" s="250"/>
      <c r="D267" s="240" t="s">
        <v>190</v>
      </c>
      <c r="E267" s="251" t="s">
        <v>1</v>
      </c>
      <c r="F267" s="252" t="s">
        <v>437</v>
      </c>
      <c r="G267" s="250"/>
      <c r="H267" s="253">
        <v>0.11500000000000001</v>
      </c>
      <c r="I267" s="254"/>
      <c r="J267" s="250"/>
      <c r="K267" s="250"/>
      <c r="L267" s="255"/>
      <c r="M267" s="256"/>
      <c r="N267" s="257"/>
      <c r="O267" s="257"/>
      <c r="P267" s="257"/>
      <c r="Q267" s="257"/>
      <c r="R267" s="257"/>
      <c r="S267" s="257"/>
      <c r="T267" s="258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9" t="s">
        <v>190</v>
      </c>
      <c r="AU267" s="259" t="s">
        <v>86</v>
      </c>
      <c r="AV267" s="14" t="s">
        <v>86</v>
      </c>
      <c r="AW267" s="14" t="s">
        <v>32</v>
      </c>
      <c r="AX267" s="14" t="s">
        <v>76</v>
      </c>
      <c r="AY267" s="259" t="s">
        <v>125</v>
      </c>
    </row>
    <row r="268" s="15" customFormat="1">
      <c r="A268" s="15"/>
      <c r="B268" s="260"/>
      <c r="C268" s="261"/>
      <c r="D268" s="240" t="s">
        <v>190</v>
      </c>
      <c r="E268" s="262" t="s">
        <v>156</v>
      </c>
      <c r="F268" s="263" t="s">
        <v>202</v>
      </c>
      <c r="G268" s="261"/>
      <c r="H268" s="264">
        <v>0.34499999999999997</v>
      </c>
      <c r="I268" s="265"/>
      <c r="J268" s="261"/>
      <c r="K268" s="261"/>
      <c r="L268" s="266"/>
      <c r="M268" s="267"/>
      <c r="N268" s="268"/>
      <c r="O268" s="268"/>
      <c r="P268" s="268"/>
      <c r="Q268" s="268"/>
      <c r="R268" s="268"/>
      <c r="S268" s="268"/>
      <c r="T268" s="269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70" t="s">
        <v>190</v>
      </c>
      <c r="AU268" s="270" t="s">
        <v>86</v>
      </c>
      <c r="AV268" s="15" t="s">
        <v>188</v>
      </c>
      <c r="AW268" s="15" t="s">
        <v>32</v>
      </c>
      <c r="AX268" s="15" t="s">
        <v>76</v>
      </c>
      <c r="AY268" s="270" t="s">
        <v>125</v>
      </c>
    </row>
    <row r="269" s="14" customFormat="1">
      <c r="A269" s="14"/>
      <c r="B269" s="249"/>
      <c r="C269" s="250"/>
      <c r="D269" s="240" t="s">
        <v>190</v>
      </c>
      <c r="E269" s="251" t="s">
        <v>1</v>
      </c>
      <c r="F269" s="252" t="s">
        <v>438</v>
      </c>
      <c r="G269" s="250"/>
      <c r="H269" s="253">
        <v>0.38</v>
      </c>
      <c r="I269" s="254"/>
      <c r="J269" s="250"/>
      <c r="K269" s="250"/>
      <c r="L269" s="255"/>
      <c r="M269" s="256"/>
      <c r="N269" s="257"/>
      <c r="O269" s="257"/>
      <c r="P269" s="257"/>
      <c r="Q269" s="257"/>
      <c r="R269" s="257"/>
      <c r="S269" s="257"/>
      <c r="T269" s="258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9" t="s">
        <v>190</v>
      </c>
      <c r="AU269" s="259" t="s">
        <v>86</v>
      </c>
      <c r="AV269" s="14" t="s">
        <v>86</v>
      </c>
      <c r="AW269" s="14" t="s">
        <v>32</v>
      </c>
      <c r="AX269" s="14" t="s">
        <v>84</v>
      </c>
      <c r="AY269" s="259" t="s">
        <v>125</v>
      </c>
    </row>
    <row r="270" s="2" customFormat="1" ht="24.15" customHeight="1">
      <c r="A270" s="39"/>
      <c r="B270" s="40"/>
      <c r="C270" s="219" t="s">
        <v>439</v>
      </c>
      <c r="D270" s="219" t="s">
        <v>128</v>
      </c>
      <c r="E270" s="220" t="s">
        <v>440</v>
      </c>
      <c r="F270" s="221" t="s">
        <v>441</v>
      </c>
      <c r="G270" s="222" t="s">
        <v>195</v>
      </c>
      <c r="H270" s="223">
        <v>0.34499999999999997</v>
      </c>
      <c r="I270" s="224"/>
      <c r="J270" s="225">
        <f>ROUND(I270*H270,2)</f>
        <v>0</v>
      </c>
      <c r="K270" s="221" t="s">
        <v>132</v>
      </c>
      <c r="L270" s="45"/>
      <c r="M270" s="226" t="s">
        <v>1</v>
      </c>
      <c r="N270" s="227" t="s">
        <v>41</v>
      </c>
      <c r="O270" s="92"/>
      <c r="P270" s="228">
        <f>O270*H270</f>
        <v>0</v>
      </c>
      <c r="Q270" s="228">
        <v>0.024199999999999999</v>
      </c>
      <c r="R270" s="228">
        <f>Q270*H270</f>
        <v>0.0083489999999999988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273</v>
      </c>
      <c r="AT270" s="230" t="s">
        <v>128</v>
      </c>
      <c r="AU270" s="230" t="s">
        <v>86</v>
      </c>
      <c r="AY270" s="18" t="s">
        <v>125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84</v>
      </c>
      <c r="BK270" s="231">
        <f>ROUND(I270*H270,2)</f>
        <v>0</v>
      </c>
      <c r="BL270" s="18" t="s">
        <v>273</v>
      </c>
      <c r="BM270" s="230" t="s">
        <v>442</v>
      </c>
    </row>
    <row r="271" s="14" customFormat="1">
      <c r="A271" s="14"/>
      <c r="B271" s="249"/>
      <c r="C271" s="250"/>
      <c r="D271" s="240" t="s">
        <v>190</v>
      </c>
      <c r="E271" s="251" t="s">
        <v>1</v>
      </c>
      <c r="F271" s="252" t="s">
        <v>156</v>
      </c>
      <c r="G271" s="250"/>
      <c r="H271" s="253">
        <v>0.34499999999999997</v>
      </c>
      <c r="I271" s="254"/>
      <c r="J271" s="250"/>
      <c r="K271" s="250"/>
      <c r="L271" s="255"/>
      <c r="M271" s="256"/>
      <c r="N271" s="257"/>
      <c r="O271" s="257"/>
      <c r="P271" s="257"/>
      <c r="Q271" s="257"/>
      <c r="R271" s="257"/>
      <c r="S271" s="257"/>
      <c r="T271" s="258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9" t="s">
        <v>190</v>
      </c>
      <c r="AU271" s="259" t="s">
        <v>86</v>
      </c>
      <c r="AV271" s="14" t="s">
        <v>86</v>
      </c>
      <c r="AW271" s="14" t="s">
        <v>32</v>
      </c>
      <c r="AX271" s="14" t="s">
        <v>84</v>
      </c>
      <c r="AY271" s="259" t="s">
        <v>125</v>
      </c>
    </row>
    <row r="272" s="2" customFormat="1" ht="24.15" customHeight="1">
      <c r="A272" s="39"/>
      <c r="B272" s="40"/>
      <c r="C272" s="219" t="s">
        <v>443</v>
      </c>
      <c r="D272" s="219" t="s">
        <v>128</v>
      </c>
      <c r="E272" s="220" t="s">
        <v>444</v>
      </c>
      <c r="F272" s="221" t="s">
        <v>445</v>
      </c>
      <c r="G272" s="222" t="s">
        <v>187</v>
      </c>
      <c r="H272" s="223">
        <v>16.699999999999999</v>
      </c>
      <c r="I272" s="224"/>
      <c r="J272" s="225">
        <f>ROUND(I272*H272,2)</f>
        <v>0</v>
      </c>
      <c r="K272" s="221" t="s">
        <v>132</v>
      </c>
      <c r="L272" s="45"/>
      <c r="M272" s="226" t="s">
        <v>1</v>
      </c>
      <c r="N272" s="227" t="s">
        <v>41</v>
      </c>
      <c r="O272" s="92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273</v>
      </c>
      <c r="AT272" s="230" t="s">
        <v>128</v>
      </c>
      <c r="AU272" s="230" t="s">
        <v>86</v>
      </c>
      <c r="AY272" s="18" t="s">
        <v>125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84</v>
      </c>
      <c r="BK272" s="231">
        <f>ROUND(I272*H272,2)</f>
        <v>0</v>
      </c>
      <c r="BL272" s="18" t="s">
        <v>273</v>
      </c>
      <c r="BM272" s="230" t="s">
        <v>446</v>
      </c>
    </row>
    <row r="273" s="14" customFormat="1">
      <c r="A273" s="14"/>
      <c r="B273" s="249"/>
      <c r="C273" s="250"/>
      <c r="D273" s="240" t="s">
        <v>190</v>
      </c>
      <c r="E273" s="251" t="s">
        <v>1</v>
      </c>
      <c r="F273" s="252" t="s">
        <v>146</v>
      </c>
      <c r="G273" s="250"/>
      <c r="H273" s="253">
        <v>16.699999999999999</v>
      </c>
      <c r="I273" s="254"/>
      <c r="J273" s="250"/>
      <c r="K273" s="250"/>
      <c r="L273" s="255"/>
      <c r="M273" s="256"/>
      <c r="N273" s="257"/>
      <c r="O273" s="257"/>
      <c r="P273" s="257"/>
      <c r="Q273" s="257"/>
      <c r="R273" s="257"/>
      <c r="S273" s="257"/>
      <c r="T273" s="25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9" t="s">
        <v>190</v>
      </c>
      <c r="AU273" s="259" t="s">
        <v>86</v>
      </c>
      <c r="AV273" s="14" t="s">
        <v>86</v>
      </c>
      <c r="AW273" s="14" t="s">
        <v>32</v>
      </c>
      <c r="AX273" s="14" t="s">
        <v>84</v>
      </c>
      <c r="AY273" s="259" t="s">
        <v>125</v>
      </c>
    </row>
    <row r="274" s="2" customFormat="1" ht="16.5" customHeight="1">
      <c r="A274" s="39"/>
      <c r="B274" s="40"/>
      <c r="C274" s="271" t="s">
        <v>447</v>
      </c>
      <c r="D274" s="271" t="s">
        <v>237</v>
      </c>
      <c r="E274" s="272" t="s">
        <v>448</v>
      </c>
      <c r="F274" s="273" t="s">
        <v>449</v>
      </c>
      <c r="G274" s="274" t="s">
        <v>195</v>
      </c>
      <c r="H274" s="275">
        <v>0.79400000000000004</v>
      </c>
      <c r="I274" s="276"/>
      <c r="J274" s="277">
        <f>ROUND(I274*H274,2)</f>
        <v>0</v>
      </c>
      <c r="K274" s="273" t="s">
        <v>1</v>
      </c>
      <c r="L274" s="278"/>
      <c r="M274" s="279" t="s">
        <v>1</v>
      </c>
      <c r="N274" s="280" t="s">
        <v>41</v>
      </c>
      <c r="O274" s="92"/>
      <c r="P274" s="228">
        <f>O274*H274</f>
        <v>0</v>
      </c>
      <c r="Q274" s="228">
        <v>0.0016000000000000001</v>
      </c>
      <c r="R274" s="228">
        <f>Q274*H274</f>
        <v>0.0012704000000000001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364</v>
      </c>
      <c r="AT274" s="230" t="s">
        <v>237</v>
      </c>
      <c r="AU274" s="230" t="s">
        <v>86</v>
      </c>
      <c r="AY274" s="18" t="s">
        <v>125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84</v>
      </c>
      <c r="BK274" s="231">
        <f>ROUND(I274*H274,2)</f>
        <v>0</v>
      </c>
      <c r="BL274" s="18" t="s">
        <v>273</v>
      </c>
      <c r="BM274" s="230" t="s">
        <v>450</v>
      </c>
    </row>
    <row r="275" s="14" customFormat="1">
      <c r="A275" s="14"/>
      <c r="B275" s="249"/>
      <c r="C275" s="250"/>
      <c r="D275" s="240" t="s">
        <v>190</v>
      </c>
      <c r="E275" s="251" t="s">
        <v>1</v>
      </c>
      <c r="F275" s="252" t="s">
        <v>451</v>
      </c>
      <c r="G275" s="250"/>
      <c r="H275" s="253">
        <v>0.79400000000000004</v>
      </c>
      <c r="I275" s="254"/>
      <c r="J275" s="250"/>
      <c r="K275" s="250"/>
      <c r="L275" s="255"/>
      <c r="M275" s="256"/>
      <c r="N275" s="257"/>
      <c r="O275" s="257"/>
      <c r="P275" s="257"/>
      <c r="Q275" s="257"/>
      <c r="R275" s="257"/>
      <c r="S275" s="257"/>
      <c r="T275" s="258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9" t="s">
        <v>190</v>
      </c>
      <c r="AU275" s="259" t="s">
        <v>86</v>
      </c>
      <c r="AV275" s="14" t="s">
        <v>86</v>
      </c>
      <c r="AW275" s="14" t="s">
        <v>32</v>
      </c>
      <c r="AX275" s="14" t="s">
        <v>84</v>
      </c>
      <c r="AY275" s="259" t="s">
        <v>125</v>
      </c>
    </row>
    <row r="276" s="2" customFormat="1" ht="33" customHeight="1">
      <c r="A276" s="39"/>
      <c r="B276" s="40"/>
      <c r="C276" s="219" t="s">
        <v>452</v>
      </c>
      <c r="D276" s="219" t="s">
        <v>128</v>
      </c>
      <c r="E276" s="220" t="s">
        <v>453</v>
      </c>
      <c r="F276" s="221" t="s">
        <v>454</v>
      </c>
      <c r="G276" s="222" t="s">
        <v>187</v>
      </c>
      <c r="H276" s="223">
        <v>16.699999999999999</v>
      </c>
      <c r="I276" s="224"/>
      <c r="J276" s="225">
        <f>ROUND(I276*H276,2)</f>
        <v>0</v>
      </c>
      <c r="K276" s="221" t="s">
        <v>132</v>
      </c>
      <c r="L276" s="45"/>
      <c r="M276" s="226" t="s">
        <v>1</v>
      </c>
      <c r="N276" s="227" t="s">
        <v>41</v>
      </c>
      <c r="O276" s="92"/>
      <c r="P276" s="228">
        <f>O276*H276</f>
        <v>0</v>
      </c>
      <c r="Q276" s="228">
        <v>0.00021000000000000001</v>
      </c>
      <c r="R276" s="228">
        <f>Q276*H276</f>
        <v>0.0035070000000000001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273</v>
      </c>
      <c r="AT276" s="230" t="s">
        <v>128</v>
      </c>
      <c r="AU276" s="230" t="s">
        <v>86</v>
      </c>
      <c r="AY276" s="18" t="s">
        <v>125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84</v>
      </c>
      <c r="BK276" s="231">
        <f>ROUND(I276*H276,2)</f>
        <v>0</v>
      </c>
      <c r="BL276" s="18" t="s">
        <v>273</v>
      </c>
      <c r="BM276" s="230" t="s">
        <v>455</v>
      </c>
    </row>
    <row r="277" s="13" customFormat="1">
      <c r="A277" s="13"/>
      <c r="B277" s="238"/>
      <c r="C277" s="239"/>
      <c r="D277" s="240" t="s">
        <v>190</v>
      </c>
      <c r="E277" s="241" t="s">
        <v>1</v>
      </c>
      <c r="F277" s="242" t="s">
        <v>256</v>
      </c>
      <c r="G277" s="239"/>
      <c r="H277" s="241" t="s">
        <v>1</v>
      </c>
      <c r="I277" s="243"/>
      <c r="J277" s="239"/>
      <c r="K277" s="239"/>
      <c r="L277" s="244"/>
      <c r="M277" s="245"/>
      <c r="N277" s="246"/>
      <c r="O277" s="246"/>
      <c r="P277" s="246"/>
      <c r="Q277" s="246"/>
      <c r="R277" s="246"/>
      <c r="S277" s="246"/>
      <c r="T277" s="24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8" t="s">
        <v>190</v>
      </c>
      <c r="AU277" s="248" t="s">
        <v>86</v>
      </c>
      <c r="AV277" s="13" t="s">
        <v>84</v>
      </c>
      <c r="AW277" s="13" t="s">
        <v>32</v>
      </c>
      <c r="AX277" s="13" t="s">
        <v>76</v>
      </c>
      <c r="AY277" s="248" t="s">
        <v>125</v>
      </c>
    </row>
    <row r="278" s="14" customFormat="1">
      <c r="A278" s="14"/>
      <c r="B278" s="249"/>
      <c r="C278" s="250"/>
      <c r="D278" s="240" t="s">
        <v>190</v>
      </c>
      <c r="E278" s="251" t="s">
        <v>1</v>
      </c>
      <c r="F278" s="252" t="s">
        <v>147</v>
      </c>
      <c r="G278" s="250"/>
      <c r="H278" s="253">
        <v>16.699999999999999</v>
      </c>
      <c r="I278" s="254"/>
      <c r="J278" s="250"/>
      <c r="K278" s="250"/>
      <c r="L278" s="255"/>
      <c r="M278" s="256"/>
      <c r="N278" s="257"/>
      <c r="O278" s="257"/>
      <c r="P278" s="257"/>
      <c r="Q278" s="257"/>
      <c r="R278" s="257"/>
      <c r="S278" s="257"/>
      <c r="T278" s="25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9" t="s">
        <v>190</v>
      </c>
      <c r="AU278" s="259" t="s">
        <v>86</v>
      </c>
      <c r="AV278" s="14" t="s">
        <v>86</v>
      </c>
      <c r="AW278" s="14" t="s">
        <v>32</v>
      </c>
      <c r="AX278" s="14" t="s">
        <v>76</v>
      </c>
      <c r="AY278" s="259" t="s">
        <v>125</v>
      </c>
    </row>
    <row r="279" s="15" customFormat="1">
      <c r="A279" s="15"/>
      <c r="B279" s="260"/>
      <c r="C279" s="261"/>
      <c r="D279" s="240" t="s">
        <v>190</v>
      </c>
      <c r="E279" s="262" t="s">
        <v>146</v>
      </c>
      <c r="F279" s="263" t="s">
        <v>202</v>
      </c>
      <c r="G279" s="261"/>
      <c r="H279" s="264">
        <v>16.699999999999999</v>
      </c>
      <c r="I279" s="265"/>
      <c r="J279" s="261"/>
      <c r="K279" s="261"/>
      <c r="L279" s="266"/>
      <c r="M279" s="267"/>
      <c r="N279" s="268"/>
      <c r="O279" s="268"/>
      <c r="P279" s="268"/>
      <c r="Q279" s="268"/>
      <c r="R279" s="268"/>
      <c r="S279" s="268"/>
      <c r="T279" s="269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0" t="s">
        <v>190</v>
      </c>
      <c r="AU279" s="270" t="s">
        <v>86</v>
      </c>
      <c r="AV279" s="15" t="s">
        <v>188</v>
      </c>
      <c r="AW279" s="15" t="s">
        <v>32</v>
      </c>
      <c r="AX279" s="15" t="s">
        <v>84</v>
      </c>
      <c r="AY279" s="270" t="s">
        <v>125</v>
      </c>
    </row>
    <row r="280" s="2" customFormat="1" ht="24.15" customHeight="1">
      <c r="A280" s="39"/>
      <c r="B280" s="40"/>
      <c r="C280" s="271" t="s">
        <v>456</v>
      </c>
      <c r="D280" s="271" t="s">
        <v>237</v>
      </c>
      <c r="E280" s="272" t="s">
        <v>457</v>
      </c>
      <c r="F280" s="273" t="s">
        <v>458</v>
      </c>
      <c r="G280" s="274" t="s">
        <v>187</v>
      </c>
      <c r="H280" s="275">
        <v>18.370000000000001</v>
      </c>
      <c r="I280" s="276"/>
      <c r="J280" s="277">
        <f>ROUND(I280*H280,2)</f>
        <v>0</v>
      </c>
      <c r="K280" s="273" t="s">
        <v>1</v>
      </c>
      <c r="L280" s="278"/>
      <c r="M280" s="279" t="s">
        <v>1</v>
      </c>
      <c r="N280" s="280" t="s">
        <v>41</v>
      </c>
      <c r="O280" s="92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364</v>
      </c>
      <c r="AT280" s="230" t="s">
        <v>237</v>
      </c>
      <c r="AU280" s="230" t="s">
        <v>86</v>
      </c>
      <c r="AY280" s="18" t="s">
        <v>125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84</v>
      </c>
      <c r="BK280" s="231">
        <f>ROUND(I280*H280,2)</f>
        <v>0</v>
      </c>
      <c r="BL280" s="18" t="s">
        <v>273</v>
      </c>
      <c r="BM280" s="230" t="s">
        <v>459</v>
      </c>
    </row>
    <row r="281" s="14" customFormat="1">
      <c r="A281" s="14"/>
      <c r="B281" s="249"/>
      <c r="C281" s="250"/>
      <c r="D281" s="240" t="s">
        <v>190</v>
      </c>
      <c r="E281" s="251" t="s">
        <v>1</v>
      </c>
      <c r="F281" s="252" t="s">
        <v>460</v>
      </c>
      <c r="G281" s="250"/>
      <c r="H281" s="253">
        <v>18.370000000000001</v>
      </c>
      <c r="I281" s="254"/>
      <c r="J281" s="250"/>
      <c r="K281" s="250"/>
      <c r="L281" s="255"/>
      <c r="M281" s="256"/>
      <c r="N281" s="257"/>
      <c r="O281" s="257"/>
      <c r="P281" s="257"/>
      <c r="Q281" s="257"/>
      <c r="R281" s="257"/>
      <c r="S281" s="257"/>
      <c r="T281" s="258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9" t="s">
        <v>190</v>
      </c>
      <c r="AU281" s="259" t="s">
        <v>86</v>
      </c>
      <c r="AV281" s="14" t="s">
        <v>86</v>
      </c>
      <c r="AW281" s="14" t="s">
        <v>32</v>
      </c>
      <c r="AX281" s="14" t="s">
        <v>84</v>
      </c>
      <c r="AY281" s="259" t="s">
        <v>125</v>
      </c>
    </row>
    <row r="282" s="2" customFormat="1" ht="24.15" customHeight="1">
      <c r="A282" s="39"/>
      <c r="B282" s="40"/>
      <c r="C282" s="219" t="s">
        <v>461</v>
      </c>
      <c r="D282" s="219" t="s">
        <v>128</v>
      </c>
      <c r="E282" s="220" t="s">
        <v>462</v>
      </c>
      <c r="F282" s="221" t="s">
        <v>463</v>
      </c>
      <c r="G282" s="222" t="s">
        <v>390</v>
      </c>
      <c r="H282" s="285"/>
      <c r="I282" s="224"/>
      <c r="J282" s="225">
        <f>ROUND(I282*H282,2)</f>
        <v>0</v>
      </c>
      <c r="K282" s="221" t="s">
        <v>132</v>
      </c>
      <c r="L282" s="45"/>
      <c r="M282" s="226" t="s">
        <v>1</v>
      </c>
      <c r="N282" s="227" t="s">
        <v>41</v>
      </c>
      <c r="O282" s="92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273</v>
      </c>
      <c r="AT282" s="230" t="s">
        <v>128</v>
      </c>
      <c r="AU282" s="230" t="s">
        <v>86</v>
      </c>
      <c r="AY282" s="18" t="s">
        <v>125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84</v>
      </c>
      <c r="BK282" s="231">
        <f>ROUND(I282*H282,2)</f>
        <v>0</v>
      </c>
      <c r="BL282" s="18" t="s">
        <v>273</v>
      </c>
      <c r="BM282" s="230" t="s">
        <v>464</v>
      </c>
    </row>
    <row r="283" s="12" customFormat="1" ht="22.8" customHeight="1">
      <c r="A283" s="12"/>
      <c r="B283" s="203"/>
      <c r="C283" s="204"/>
      <c r="D283" s="205" t="s">
        <v>75</v>
      </c>
      <c r="E283" s="217" t="s">
        <v>465</v>
      </c>
      <c r="F283" s="217" t="s">
        <v>466</v>
      </c>
      <c r="G283" s="204"/>
      <c r="H283" s="204"/>
      <c r="I283" s="207"/>
      <c r="J283" s="218">
        <f>BK283</f>
        <v>0</v>
      </c>
      <c r="K283" s="204"/>
      <c r="L283" s="209"/>
      <c r="M283" s="210"/>
      <c r="N283" s="211"/>
      <c r="O283" s="211"/>
      <c r="P283" s="212">
        <f>SUM(P284:P292)</f>
        <v>0</v>
      </c>
      <c r="Q283" s="211"/>
      <c r="R283" s="212">
        <f>SUM(R284:R292)</f>
        <v>0.024697999999999998</v>
      </c>
      <c r="S283" s="211"/>
      <c r="T283" s="213">
        <f>SUM(T284:T292)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14" t="s">
        <v>86</v>
      </c>
      <c r="AT283" s="215" t="s">
        <v>75</v>
      </c>
      <c r="AU283" s="215" t="s">
        <v>84</v>
      </c>
      <c r="AY283" s="214" t="s">
        <v>125</v>
      </c>
      <c r="BK283" s="216">
        <f>SUM(BK284:BK292)</f>
        <v>0</v>
      </c>
    </row>
    <row r="284" s="2" customFormat="1" ht="24.15" customHeight="1">
      <c r="A284" s="39"/>
      <c r="B284" s="40"/>
      <c r="C284" s="219" t="s">
        <v>467</v>
      </c>
      <c r="D284" s="219" t="s">
        <v>128</v>
      </c>
      <c r="E284" s="220" t="s">
        <v>468</v>
      </c>
      <c r="F284" s="221" t="s">
        <v>469</v>
      </c>
      <c r="G284" s="222" t="s">
        <v>301</v>
      </c>
      <c r="H284" s="223">
        <v>19.199999999999999</v>
      </c>
      <c r="I284" s="224"/>
      <c r="J284" s="225">
        <f>ROUND(I284*H284,2)</f>
        <v>0</v>
      </c>
      <c r="K284" s="221" t="s">
        <v>132</v>
      </c>
      <c r="L284" s="45"/>
      <c r="M284" s="226" t="s">
        <v>1</v>
      </c>
      <c r="N284" s="227" t="s">
        <v>41</v>
      </c>
      <c r="O284" s="92"/>
      <c r="P284" s="228">
        <f>O284*H284</f>
        <v>0</v>
      </c>
      <c r="Q284" s="228">
        <v>0.00056999999999999998</v>
      </c>
      <c r="R284" s="228">
        <f>Q284*H284</f>
        <v>0.010943999999999999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273</v>
      </c>
      <c r="AT284" s="230" t="s">
        <v>128</v>
      </c>
      <c r="AU284" s="230" t="s">
        <v>86</v>
      </c>
      <c r="AY284" s="18" t="s">
        <v>125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84</v>
      </c>
      <c r="BK284" s="231">
        <f>ROUND(I284*H284,2)</f>
        <v>0</v>
      </c>
      <c r="BL284" s="18" t="s">
        <v>273</v>
      </c>
      <c r="BM284" s="230" t="s">
        <v>470</v>
      </c>
    </row>
    <row r="285" s="14" customFormat="1">
      <c r="A285" s="14"/>
      <c r="B285" s="249"/>
      <c r="C285" s="250"/>
      <c r="D285" s="240" t="s">
        <v>190</v>
      </c>
      <c r="E285" s="251" t="s">
        <v>1</v>
      </c>
      <c r="F285" s="252" t="s">
        <v>471</v>
      </c>
      <c r="G285" s="250"/>
      <c r="H285" s="253">
        <v>19.199999999999999</v>
      </c>
      <c r="I285" s="254"/>
      <c r="J285" s="250"/>
      <c r="K285" s="250"/>
      <c r="L285" s="255"/>
      <c r="M285" s="256"/>
      <c r="N285" s="257"/>
      <c r="O285" s="257"/>
      <c r="P285" s="257"/>
      <c r="Q285" s="257"/>
      <c r="R285" s="257"/>
      <c r="S285" s="257"/>
      <c r="T285" s="258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9" t="s">
        <v>190</v>
      </c>
      <c r="AU285" s="259" t="s">
        <v>86</v>
      </c>
      <c r="AV285" s="14" t="s">
        <v>86</v>
      </c>
      <c r="AW285" s="14" t="s">
        <v>32</v>
      </c>
      <c r="AX285" s="14" t="s">
        <v>84</v>
      </c>
      <c r="AY285" s="259" t="s">
        <v>125</v>
      </c>
    </row>
    <row r="286" s="2" customFormat="1" ht="24.15" customHeight="1">
      <c r="A286" s="39"/>
      <c r="B286" s="40"/>
      <c r="C286" s="219" t="s">
        <v>472</v>
      </c>
      <c r="D286" s="219" t="s">
        <v>128</v>
      </c>
      <c r="E286" s="220" t="s">
        <v>473</v>
      </c>
      <c r="F286" s="221" t="s">
        <v>474</v>
      </c>
      <c r="G286" s="222" t="s">
        <v>301</v>
      </c>
      <c r="H286" s="223">
        <v>6.4000000000000004</v>
      </c>
      <c r="I286" s="224"/>
      <c r="J286" s="225">
        <f>ROUND(I286*H286,2)</f>
        <v>0</v>
      </c>
      <c r="K286" s="221" t="s">
        <v>132</v>
      </c>
      <c r="L286" s="45"/>
      <c r="M286" s="226" t="s">
        <v>1</v>
      </c>
      <c r="N286" s="227" t="s">
        <v>41</v>
      </c>
      <c r="O286" s="92"/>
      <c r="P286" s="228">
        <f>O286*H286</f>
        <v>0</v>
      </c>
      <c r="Q286" s="228">
        <v>0.00055999999999999995</v>
      </c>
      <c r="R286" s="228">
        <f>Q286*H286</f>
        <v>0.0035839999999999999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273</v>
      </c>
      <c r="AT286" s="230" t="s">
        <v>128</v>
      </c>
      <c r="AU286" s="230" t="s">
        <v>86</v>
      </c>
      <c r="AY286" s="18" t="s">
        <v>125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84</v>
      </c>
      <c r="BK286" s="231">
        <f>ROUND(I286*H286,2)</f>
        <v>0</v>
      </c>
      <c r="BL286" s="18" t="s">
        <v>273</v>
      </c>
      <c r="BM286" s="230" t="s">
        <v>475</v>
      </c>
    </row>
    <row r="287" s="2" customFormat="1" ht="24.15" customHeight="1">
      <c r="A287" s="39"/>
      <c r="B287" s="40"/>
      <c r="C287" s="219" t="s">
        <v>476</v>
      </c>
      <c r="D287" s="219" t="s">
        <v>128</v>
      </c>
      <c r="E287" s="220" t="s">
        <v>477</v>
      </c>
      <c r="F287" s="221" t="s">
        <v>478</v>
      </c>
      <c r="G287" s="222" t="s">
        <v>301</v>
      </c>
      <c r="H287" s="223">
        <v>2</v>
      </c>
      <c r="I287" s="224"/>
      <c r="J287" s="225">
        <f>ROUND(I287*H287,2)</f>
        <v>0</v>
      </c>
      <c r="K287" s="221" t="s">
        <v>132</v>
      </c>
      <c r="L287" s="45"/>
      <c r="M287" s="226" t="s">
        <v>1</v>
      </c>
      <c r="N287" s="227" t="s">
        <v>41</v>
      </c>
      <c r="O287" s="92"/>
      <c r="P287" s="228">
        <f>O287*H287</f>
        <v>0</v>
      </c>
      <c r="Q287" s="228">
        <v>0.00038999999999999999</v>
      </c>
      <c r="R287" s="228">
        <f>Q287*H287</f>
        <v>0.00077999999999999999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273</v>
      </c>
      <c r="AT287" s="230" t="s">
        <v>128</v>
      </c>
      <c r="AU287" s="230" t="s">
        <v>86</v>
      </c>
      <c r="AY287" s="18" t="s">
        <v>125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84</v>
      </c>
      <c r="BK287" s="231">
        <f>ROUND(I287*H287,2)</f>
        <v>0</v>
      </c>
      <c r="BL287" s="18" t="s">
        <v>273</v>
      </c>
      <c r="BM287" s="230" t="s">
        <v>479</v>
      </c>
    </row>
    <row r="288" s="14" customFormat="1">
      <c r="A288" s="14"/>
      <c r="B288" s="249"/>
      <c r="C288" s="250"/>
      <c r="D288" s="240" t="s">
        <v>190</v>
      </c>
      <c r="E288" s="251" t="s">
        <v>1</v>
      </c>
      <c r="F288" s="252" t="s">
        <v>480</v>
      </c>
      <c r="G288" s="250"/>
      <c r="H288" s="253">
        <v>2</v>
      </c>
      <c r="I288" s="254"/>
      <c r="J288" s="250"/>
      <c r="K288" s="250"/>
      <c r="L288" s="255"/>
      <c r="M288" s="256"/>
      <c r="N288" s="257"/>
      <c r="O288" s="257"/>
      <c r="P288" s="257"/>
      <c r="Q288" s="257"/>
      <c r="R288" s="257"/>
      <c r="S288" s="257"/>
      <c r="T288" s="258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9" t="s">
        <v>190</v>
      </c>
      <c r="AU288" s="259" t="s">
        <v>86</v>
      </c>
      <c r="AV288" s="14" t="s">
        <v>86</v>
      </c>
      <c r="AW288" s="14" t="s">
        <v>32</v>
      </c>
      <c r="AX288" s="14" t="s">
        <v>84</v>
      </c>
      <c r="AY288" s="259" t="s">
        <v>125</v>
      </c>
    </row>
    <row r="289" s="2" customFormat="1" ht="16.5" customHeight="1">
      <c r="A289" s="39"/>
      <c r="B289" s="40"/>
      <c r="C289" s="219" t="s">
        <v>481</v>
      </c>
      <c r="D289" s="219" t="s">
        <v>128</v>
      </c>
      <c r="E289" s="220" t="s">
        <v>482</v>
      </c>
      <c r="F289" s="221" t="s">
        <v>483</v>
      </c>
      <c r="G289" s="222" t="s">
        <v>301</v>
      </c>
      <c r="H289" s="223">
        <v>6.4000000000000004</v>
      </c>
      <c r="I289" s="224"/>
      <c r="J289" s="225">
        <f>ROUND(I289*H289,2)</f>
        <v>0</v>
      </c>
      <c r="K289" s="221" t="s">
        <v>132</v>
      </c>
      <c r="L289" s="45"/>
      <c r="M289" s="226" t="s">
        <v>1</v>
      </c>
      <c r="N289" s="227" t="s">
        <v>41</v>
      </c>
      <c r="O289" s="92"/>
      <c r="P289" s="228">
        <f>O289*H289</f>
        <v>0</v>
      </c>
      <c r="Q289" s="228">
        <v>0.00089999999999999998</v>
      </c>
      <c r="R289" s="228">
        <f>Q289*H289</f>
        <v>0.0057600000000000004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273</v>
      </c>
      <c r="AT289" s="230" t="s">
        <v>128</v>
      </c>
      <c r="AU289" s="230" t="s">
        <v>86</v>
      </c>
      <c r="AY289" s="18" t="s">
        <v>125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84</v>
      </c>
      <c r="BK289" s="231">
        <f>ROUND(I289*H289,2)</f>
        <v>0</v>
      </c>
      <c r="BL289" s="18" t="s">
        <v>273</v>
      </c>
      <c r="BM289" s="230" t="s">
        <v>484</v>
      </c>
    </row>
    <row r="290" s="2" customFormat="1" ht="24.15" customHeight="1">
      <c r="A290" s="39"/>
      <c r="B290" s="40"/>
      <c r="C290" s="219" t="s">
        <v>485</v>
      </c>
      <c r="D290" s="219" t="s">
        <v>128</v>
      </c>
      <c r="E290" s="220" t="s">
        <v>486</v>
      </c>
      <c r="F290" s="221" t="s">
        <v>487</v>
      </c>
      <c r="G290" s="222" t="s">
        <v>371</v>
      </c>
      <c r="H290" s="223">
        <v>1</v>
      </c>
      <c r="I290" s="224"/>
      <c r="J290" s="225">
        <f>ROUND(I290*H290,2)</f>
        <v>0</v>
      </c>
      <c r="K290" s="221" t="s">
        <v>132</v>
      </c>
      <c r="L290" s="45"/>
      <c r="M290" s="226" t="s">
        <v>1</v>
      </c>
      <c r="N290" s="227" t="s">
        <v>41</v>
      </c>
      <c r="O290" s="92"/>
      <c r="P290" s="228">
        <f>O290*H290</f>
        <v>0</v>
      </c>
      <c r="Q290" s="228">
        <v>0.00019000000000000001</v>
      </c>
      <c r="R290" s="228">
        <f>Q290*H290</f>
        <v>0.00019000000000000001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273</v>
      </c>
      <c r="AT290" s="230" t="s">
        <v>128</v>
      </c>
      <c r="AU290" s="230" t="s">
        <v>86</v>
      </c>
      <c r="AY290" s="18" t="s">
        <v>125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84</v>
      </c>
      <c r="BK290" s="231">
        <f>ROUND(I290*H290,2)</f>
        <v>0</v>
      </c>
      <c r="BL290" s="18" t="s">
        <v>273</v>
      </c>
      <c r="BM290" s="230" t="s">
        <v>488</v>
      </c>
    </row>
    <row r="291" s="2" customFormat="1" ht="24.15" customHeight="1">
      <c r="A291" s="39"/>
      <c r="B291" s="40"/>
      <c r="C291" s="219" t="s">
        <v>489</v>
      </c>
      <c r="D291" s="219" t="s">
        <v>128</v>
      </c>
      <c r="E291" s="220" t="s">
        <v>490</v>
      </c>
      <c r="F291" s="221" t="s">
        <v>491</v>
      </c>
      <c r="G291" s="222" t="s">
        <v>301</v>
      </c>
      <c r="H291" s="223">
        <v>4</v>
      </c>
      <c r="I291" s="224"/>
      <c r="J291" s="225">
        <f>ROUND(I291*H291,2)</f>
        <v>0</v>
      </c>
      <c r="K291" s="221" t="s">
        <v>132</v>
      </c>
      <c r="L291" s="45"/>
      <c r="M291" s="226" t="s">
        <v>1</v>
      </c>
      <c r="N291" s="227" t="s">
        <v>41</v>
      </c>
      <c r="O291" s="92"/>
      <c r="P291" s="228">
        <f>O291*H291</f>
        <v>0</v>
      </c>
      <c r="Q291" s="228">
        <v>0.00085999999999999998</v>
      </c>
      <c r="R291" s="228">
        <f>Q291*H291</f>
        <v>0.0034399999999999999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273</v>
      </c>
      <c r="AT291" s="230" t="s">
        <v>128</v>
      </c>
      <c r="AU291" s="230" t="s">
        <v>86</v>
      </c>
      <c r="AY291" s="18" t="s">
        <v>125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84</v>
      </c>
      <c r="BK291" s="231">
        <f>ROUND(I291*H291,2)</f>
        <v>0</v>
      </c>
      <c r="BL291" s="18" t="s">
        <v>273</v>
      </c>
      <c r="BM291" s="230" t="s">
        <v>492</v>
      </c>
    </row>
    <row r="292" s="2" customFormat="1" ht="24.15" customHeight="1">
      <c r="A292" s="39"/>
      <c r="B292" s="40"/>
      <c r="C292" s="219" t="s">
        <v>493</v>
      </c>
      <c r="D292" s="219" t="s">
        <v>128</v>
      </c>
      <c r="E292" s="220" t="s">
        <v>494</v>
      </c>
      <c r="F292" s="221" t="s">
        <v>495</v>
      </c>
      <c r="G292" s="222" t="s">
        <v>390</v>
      </c>
      <c r="H292" s="285"/>
      <c r="I292" s="224"/>
      <c r="J292" s="225">
        <f>ROUND(I292*H292,2)</f>
        <v>0</v>
      </c>
      <c r="K292" s="221" t="s">
        <v>132</v>
      </c>
      <c r="L292" s="45"/>
      <c r="M292" s="226" t="s">
        <v>1</v>
      </c>
      <c r="N292" s="227" t="s">
        <v>41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273</v>
      </c>
      <c r="AT292" s="230" t="s">
        <v>128</v>
      </c>
      <c r="AU292" s="230" t="s">
        <v>86</v>
      </c>
      <c r="AY292" s="18" t="s">
        <v>125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84</v>
      </c>
      <c r="BK292" s="231">
        <f>ROUND(I292*H292,2)</f>
        <v>0</v>
      </c>
      <c r="BL292" s="18" t="s">
        <v>273</v>
      </c>
      <c r="BM292" s="230" t="s">
        <v>496</v>
      </c>
    </row>
    <row r="293" s="12" customFormat="1" ht="22.8" customHeight="1">
      <c r="A293" s="12"/>
      <c r="B293" s="203"/>
      <c r="C293" s="204"/>
      <c r="D293" s="205" t="s">
        <v>75</v>
      </c>
      <c r="E293" s="217" t="s">
        <v>497</v>
      </c>
      <c r="F293" s="217" t="s">
        <v>498</v>
      </c>
      <c r="G293" s="204"/>
      <c r="H293" s="204"/>
      <c r="I293" s="207"/>
      <c r="J293" s="218">
        <f>BK293</f>
        <v>0</v>
      </c>
      <c r="K293" s="204"/>
      <c r="L293" s="209"/>
      <c r="M293" s="210"/>
      <c r="N293" s="211"/>
      <c r="O293" s="211"/>
      <c r="P293" s="212">
        <f>SUM(P294:P323)</f>
        <v>0</v>
      </c>
      <c r="Q293" s="211"/>
      <c r="R293" s="212">
        <f>SUM(R294:R323)</f>
        <v>0.53333489999999995</v>
      </c>
      <c r="S293" s="211"/>
      <c r="T293" s="213">
        <f>SUM(T294:T323)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14" t="s">
        <v>86</v>
      </c>
      <c r="AT293" s="215" t="s">
        <v>75</v>
      </c>
      <c r="AU293" s="215" t="s">
        <v>84</v>
      </c>
      <c r="AY293" s="214" t="s">
        <v>125</v>
      </c>
      <c r="BK293" s="216">
        <f>SUM(BK294:BK323)</f>
        <v>0</v>
      </c>
    </row>
    <row r="294" s="2" customFormat="1" ht="16.5" customHeight="1">
      <c r="A294" s="39"/>
      <c r="B294" s="40"/>
      <c r="C294" s="219" t="s">
        <v>499</v>
      </c>
      <c r="D294" s="219" t="s">
        <v>128</v>
      </c>
      <c r="E294" s="220" t="s">
        <v>500</v>
      </c>
      <c r="F294" s="221" t="s">
        <v>501</v>
      </c>
      <c r="G294" s="222" t="s">
        <v>187</v>
      </c>
      <c r="H294" s="223">
        <v>58.07</v>
      </c>
      <c r="I294" s="224"/>
      <c r="J294" s="225">
        <f>ROUND(I294*H294,2)</f>
        <v>0</v>
      </c>
      <c r="K294" s="221" t="s">
        <v>1</v>
      </c>
      <c r="L294" s="45"/>
      <c r="M294" s="226" t="s">
        <v>1</v>
      </c>
      <c r="N294" s="227" t="s">
        <v>41</v>
      </c>
      <c r="O294" s="92"/>
      <c r="P294" s="228">
        <f>O294*H294</f>
        <v>0</v>
      </c>
      <c r="Q294" s="228">
        <v>0.00013999999999999999</v>
      </c>
      <c r="R294" s="228">
        <f>Q294*H294</f>
        <v>0.0081297999999999995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273</v>
      </c>
      <c r="AT294" s="230" t="s">
        <v>128</v>
      </c>
      <c r="AU294" s="230" t="s">
        <v>86</v>
      </c>
      <c r="AY294" s="18" t="s">
        <v>125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84</v>
      </c>
      <c r="BK294" s="231">
        <f>ROUND(I294*H294,2)</f>
        <v>0</v>
      </c>
      <c r="BL294" s="18" t="s">
        <v>273</v>
      </c>
      <c r="BM294" s="230" t="s">
        <v>502</v>
      </c>
    </row>
    <row r="295" s="14" customFormat="1">
      <c r="A295" s="14"/>
      <c r="B295" s="249"/>
      <c r="C295" s="250"/>
      <c r="D295" s="240" t="s">
        <v>190</v>
      </c>
      <c r="E295" s="251" t="s">
        <v>1</v>
      </c>
      <c r="F295" s="252" t="s">
        <v>503</v>
      </c>
      <c r="G295" s="250"/>
      <c r="H295" s="253">
        <v>22.050000000000001</v>
      </c>
      <c r="I295" s="254"/>
      <c r="J295" s="250"/>
      <c r="K295" s="250"/>
      <c r="L295" s="255"/>
      <c r="M295" s="256"/>
      <c r="N295" s="257"/>
      <c r="O295" s="257"/>
      <c r="P295" s="257"/>
      <c r="Q295" s="257"/>
      <c r="R295" s="257"/>
      <c r="S295" s="257"/>
      <c r="T295" s="258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9" t="s">
        <v>190</v>
      </c>
      <c r="AU295" s="259" t="s">
        <v>86</v>
      </c>
      <c r="AV295" s="14" t="s">
        <v>86</v>
      </c>
      <c r="AW295" s="14" t="s">
        <v>32</v>
      </c>
      <c r="AX295" s="14" t="s">
        <v>76</v>
      </c>
      <c r="AY295" s="259" t="s">
        <v>125</v>
      </c>
    </row>
    <row r="296" s="14" customFormat="1">
      <c r="A296" s="14"/>
      <c r="B296" s="249"/>
      <c r="C296" s="250"/>
      <c r="D296" s="240" t="s">
        <v>190</v>
      </c>
      <c r="E296" s="251" t="s">
        <v>1</v>
      </c>
      <c r="F296" s="252" t="s">
        <v>504</v>
      </c>
      <c r="G296" s="250"/>
      <c r="H296" s="253">
        <v>15.75</v>
      </c>
      <c r="I296" s="254"/>
      <c r="J296" s="250"/>
      <c r="K296" s="250"/>
      <c r="L296" s="255"/>
      <c r="M296" s="256"/>
      <c r="N296" s="257"/>
      <c r="O296" s="257"/>
      <c r="P296" s="257"/>
      <c r="Q296" s="257"/>
      <c r="R296" s="257"/>
      <c r="S296" s="257"/>
      <c r="T296" s="258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9" t="s">
        <v>190</v>
      </c>
      <c r="AU296" s="259" t="s">
        <v>86</v>
      </c>
      <c r="AV296" s="14" t="s">
        <v>86</v>
      </c>
      <c r="AW296" s="14" t="s">
        <v>32</v>
      </c>
      <c r="AX296" s="14" t="s">
        <v>76</v>
      </c>
      <c r="AY296" s="259" t="s">
        <v>125</v>
      </c>
    </row>
    <row r="297" s="14" customFormat="1">
      <c r="A297" s="14"/>
      <c r="B297" s="249"/>
      <c r="C297" s="250"/>
      <c r="D297" s="240" t="s">
        <v>190</v>
      </c>
      <c r="E297" s="251" t="s">
        <v>1</v>
      </c>
      <c r="F297" s="252" t="s">
        <v>505</v>
      </c>
      <c r="G297" s="250"/>
      <c r="H297" s="253">
        <v>-4.1399999999999997</v>
      </c>
      <c r="I297" s="254"/>
      <c r="J297" s="250"/>
      <c r="K297" s="250"/>
      <c r="L297" s="255"/>
      <c r="M297" s="256"/>
      <c r="N297" s="257"/>
      <c r="O297" s="257"/>
      <c r="P297" s="257"/>
      <c r="Q297" s="257"/>
      <c r="R297" s="257"/>
      <c r="S297" s="257"/>
      <c r="T297" s="258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9" t="s">
        <v>190</v>
      </c>
      <c r="AU297" s="259" t="s">
        <v>86</v>
      </c>
      <c r="AV297" s="14" t="s">
        <v>86</v>
      </c>
      <c r="AW297" s="14" t="s">
        <v>32</v>
      </c>
      <c r="AX297" s="14" t="s">
        <v>76</v>
      </c>
      <c r="AY297" s="259" t="s">
        <v>125</v>
      </c>
    </row>
    <row r="298" s="14" customFormat="1">
      <c r="A298" s="14"/>
      <c r="B298" s="249"/>
      <c r="C298" s="250"/>
      <c r="D298" s="240" t="s">
        <v>190</v>
      </c>
      <c r="E298" s="251" t="s">
        <v>1</v>
      </c>
      <c r="F298" s="252" t="s">
        <v>506</v>
      </c>
      <c r="G298" s="250"/>
      <c r="H298" s="253">
        <v>25.41</v>
      </c>
      <c r="I298" s="254"/>
      <c r="J298" s="250"/>
      <c r="K298" s="250"/>
      <c r="L298" s="255"/>
      <c r="M298" s="256"/>
      <c r="N298" s="257"/>
      <c r="O298" s="257"/>
      <c r="P298" s="257"/>
      <c r="Q298" s="257"/>
      <c r="R298" s="257"/>
      <c r="S298" s="257"/>
      <c r="T298" s="258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9" t="s">
        <v>190</v>
      </c>
      <c r="AU298" s="259" t="s">
        <v>86</v>
      </c>
      <c r="AV298" s="14" t="s">
        <v>86</v>
      </c>
      <c r="AW298" s="14" t="s">
        <v>32</v>
      </c>
      <c r="AX298" s="14" t="s">
        <v>76</v>
      </c>
      <c r="AY298" s="259" t="s">
        <v>125</v>
      </c>
    </row>
    <row r="299" s="14" customFormat="1">
      <c r="A299" s="14"/>
      <c r="B299" s="249"/>
      <c r="C299" s="250"/>
      <c r="D299" s="240" t="s">
        <v>190</v>
      </c>
      <c r="E299" s="251" t="s">
        <v>1</v>
      </c>
      <c r="F299" s="252" t="s">
        <v>507</v>
      </c>
      <c r="G299" s="250"/>
      <c r="H299" s="253">
        <v>-1</v>
      </c>
      <c r="I299" s="254"/>
      <c r="J299" s="250"/>
      <c r="K299" s="250"/>
      <c r="L299" s="255"/>
      <c r="M299" s="256"/>
      <c r="N299" s="257"/>
      <c r="O299" s="257"/>
      <c r="P299" s="257"/>
      <c r="Q299" s="257"/>
      <c r="R299" s="257"/>
      <c r="S299" s="257"/>
      <c r="T299" s="258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9" t="s">
        <v>190</v>
      </c>
      <c r="AU299" s="259" t="s">
        <v>86</v>
      </c>
      <c r="AV299" s="14" t="s">
        <v>86</v>
      </c>
      <c r="AW299" s="14" t="s">
        <v>32</v>
      </c>
      <c r="AX299" s="14" t="s">
        <v>76</v>
      </c>
      <c r="AY299" s="259" t="s">
        <v>125</v>
      </c>
    </row>
    <row r="300" s="15" customFormat="1">
      <c r="A300" s="15"/>
      <c r="B300" s="260"/>
      <c r="C300" s="261"/>
      <c r="D300" s="240" t="s">
        <v>190</v>
      </c>
      <c r="E300" s="262" t="s">
        <v>165</v>
      </c>
      <c r="F300" s="263" t="s">
        <v>202</v>
      </c>
      <c r="G300" s="261"/>
      <c r="H300" s="264">
        <v>58.07</v>
      </c>
      <c r="I300" s="265"/>
      <c r="J300" s="261"/>
      <c r="K300" s="261"/>
      <c r="L300" s="266"/>
      <c r="M300" s="267"/>
      <c r="N300" s="268"/>
      <c r="O300" s="268"/>
      <c r="P300" s="268"/>
      <c r="Q300" s="268"/>
      <c r="R300" s="268"/>
      <c r="S300" s="268"/>
      <c r="T300" s="269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0" t="s">
        <v>190</v>
      </c>
      <c r="AU300" s="270" t="s">
        <v>86</v>
      </c>
      <c r="AV300" s="15" t="s">
        <v>188</v>
      </c>
      <c r="AW300" s="15" t="s">
        <v>32</v>
      </c>
      <c r="AX300" s="15" t="s">
        <v>84</v>
      </c>
      <c r="AY300" s="270" t="s">
        <v>125</v>
      </c>
    </row>
    <row r="301" s="2" customFormat="1" ht="16.5" customHeight="1">
      <c r="A301" s="39"/>
      <c r="B301" s="40"/>
      <c r="C301" s="271" t="s">
        <v>508</v>
      </c>
      <c r="D301" s="271" t="s">
        <v>237</v>
      </c>
      <c r="E301" s="272" t="s">
        <v>509</v>
      </c>
      <c r="F301" s="273" t="s">
        <v>510</v>
      </c>
      <c r="G301" s="274" t="s">
        <v>187</v>
      </c>
      <c r="H301" s="275">
        <v>66.781000000000006</v>
      </c>
      <c r="I301" s="276"/>
      <c r="J301" s="277">
        <f>ROUND(I301*H301,2)</f>
        <v>0</v>
      </c>
      <c r="K301" s="273" t="s">
        <v>1</v>
      </c>
      <c r="L301" s="278"/>
      <c r="M301" s="279" t="s">
        <v>1</v>
      </c>
      <c r="N301" s="280" t="s">
        <v>41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364</v>
      </c>
      <c r="AT301" s="230" t="s">
        <v>237</v>
      </c>
      <c r="AU301" s="230" t="s">
        <v>86</v>
      </c>
      <c r="AY301" s="18" t="s">
        <v>125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84</v>
      </c>
      <c r="BK301" s="231">
        <f>ROUND(I301*H301,2)</f>
        <v>0</v>
      </c>
      <c r="BL301" s="18" t="s">
        <v>273</v>
      </c>
      <c r="BM301" s="230" t="s">
        <v>511</v>
      </c>
    </row>
    <row r="302" s="14" customFormat="1">
      <c r="A302" s="14"/>
      <c r="B302" s="249"/>
      <c r="C302" s="250"/>
      <c r="D302" s="240" t="s">
        <v>190</v>
      </c>
      <c r="E302" s="251" t="s">
        <v>1</v>
      </c>
      <c r="F302" s="252" t="s">
        <v>512</v>
      </c>
      <c r="G302" s="250"/>
      <c r="H302" s="253">
        <v>66.781000000000006</v>
      </c>
      <c r="I302" s="254"/>
      <c r="J302" s="250"/>
      <c r="K302" s="250"/>
      <c r="L302" s="255"/>
      <c r="M302" s="256"/>
      <c r="N302" s="257"/>
      <c r="O302" s="257"/>
      <c r="P302" s="257"/>
      <c r="Q302" s="257"/>
      <c r="R302" s="257"/>
      <c r="S302" s="257"/>
      <c r="T302" s="258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9" t="s">
        <v>190</v>
      </c>
      <c r="AU302" s="259" t="s">
        <v>86</v>
      </c>
      <c r="AV302" s="14" t="s">
        <v>86</v>
      </c>
      <c r="AW302" s="14" t="s">
        <v>32</v>
      </c>
      <c r="AX302" s="14" t="s">
        <v>84</v>
      </c>
      <c r="AY302" s="259" t="s">
        <v>125</v>
      </c>
    </row>
    <row r="303" s="2" customFormat="1" ht="33" customHeight="1">
      <c r="A303" s="39"/>
      <c r="B303" s="40"/>
      <c r="C303" s="219" t="s">
        <v>513</v>
      </c>
      <c r="D303" s="219" t="s">
        <v>128</v>
      </c>
      <c r="E303" s="220" t="s">
        <v>514</v>
      </c>
      <c r="F303" s="221" t="s">
        <v>515</v>
      </c>
      <c r="G303" s="222" t="s">
        <v>301</v>
      </c>
      <c r="H303" s="223">
        <v>58.07</v>
      </c>
      <c r="I303" s="224"/>
      <c r="J303" s="225">
        <f>ROUND(I303*H303,2)</f>
        <v>0</v>
      </c>
      <c r="K303" s="221" t="s">
        <v>132</v>
      </c>
      <c r="L303" s="45"/>
      <c r="M303" s="226" t="s">
        <v>1</v>
      </c>
      <c r="N303" s="227" t="s">
        <v>41</v>
      </c>
      <c r="O303" s="92"/>
      <c r="P303" s="228">
        <f>O303*H303</f>
        <v>0</v>
      </c>
      <c r="Q303" s="228">
        <v>0.00012999999999999999</v>
      </c>
      <c r="R303" s="228">
        <f>Q303*H303</f>
        <v>0.0075490999999999996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273</v>
      </c>
      <c r="AT303" s="230" t="s">
        <v>128</v>
      </c>
      <c r="AU303" s="230" t="s">
        <v>86</v>
      </c>
      <c r="AY303" s="18" t="s">
        <v>125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84</v>
      </c>
      <c r="BK303" s="231">
        <f>ROUND(I303*H303,2)</f>
        <v>0</v>
      </c>
      <c r="BL303" s="18" t="s">
        <v>273</v>
      </c>
      <c r="BM303" s="230" t="s">
        <v>516</v>
      </c>
    </row>
    <row r="304" s="14" customFormat="1">
      <c r="A304" s="14"/>
      <c r="B304" s="249"/>
      <c r="C304" s="250"/>
      <c r="D304" s="240" t="s">
        <v>190</v>
      </c>
      <c r="E304" s="251" t="s">
        <v>1</v>
      </c>
      <c r="F304" s="252" t="s">
        <v>165</v>
      </c>
      <c r="G304" s="250"/>
      <c r="H304" s="253">
        <v>58.07</v>
      </c>
      <c r="I304" s="254"/>
      <c r="J304" s="250"/>
      <c r="K304" s="250"/>
      <c r="L304" s="255"/>
      <c r="M304" s="256"/>
      <c r="N304" s="257"/>
      <c r="O304" s="257"/>
      <c r="P304" s="257"/>
      <c r="Q304" s="257"/>
      <c r="R304" s="257"/>
      <c r="S304" s="257"/>
      <c r="T304" s="258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9" t="s">
        <v>190</v>
      </c>
      <c r="AU304" s="259" t="s">
        <v>86</v>
      </c>
      <c r="AV304" s="14" t="s">
        <v>86</v>
      </c>
      <c r="AW304" s="14" t="s">
        <v>32</v>
      </c>
      <c r="AX304" s="14" t="s">
        <v>84</v>
      </c>
      <c r="AY304" s="259" t="s">
        <v>125</v>
      </c>
    </row>
    <row r="305" s="2" customFormat="1" ht="16.5" customHeight="1">
      <c r="A305" s="39"/>
      <c r="B305" s="40"/>
      <c r="C305" s="271" t="s">
        <v>517</v>
      </c>
      <c r="D305" s="271" t="s">
        <v>237</v>
      </c>
      <c r="E305" s="272" t="s">
        <v>518</v>
      </c>
      <c r="F305" s="273" t="s">
        <v>519</v>
      </c>
      <c r="G305" s="274" t="s">
        <v>195</v>
      </c>
      <c r="H305" s="275">
        <v>0.23999999999999999</v>
      </c>
      <c r="I305" s="276"/>
      <c r="J305" s="277">
        <f>ROUND(I305*H305,2)</f>
        <v>0</v>
      </c>
      <c r="K305" s="273" t="s">
        <v>1</v>
      </c>
      <c r="L305" s="278"/>
      <c r="M305" s="279" t="s">
        <v>1</v>
      </c>
      <c r="N305" s="280" t="s">
        <v>41</v>
      </c>
      <c r="O305" s="92"/>
      <c r="P305" s="228">
        <f>O305*H305</f>
        <v>0</v>
      </c>
      <c r="Q305" s="228">
        <v>0.5</v>
      </c>
      <c r="R305" s="228">
        <f>Q305*H305</f>
        <v>0.12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364</v>
      </c>
      <c r="AT305" s="230" t="s">
        <v>237</v>
      </c>
      <c r="AU305" s="230" t="s">
        <v>86</v>
      </c>
      <c r="AY305" s="18" t="s">
        <v>125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84</v>
      </c>
      <c r="BK305" s="231">
        <f>ROUND(I305*H305,2)</f>
        <v>0</v>
      </c>
      <c r="BL305" s="18" t="s">
        <v>273</v>
      </c>
      <c r="BM305" s="230" t="s">
        <v>520</v>
      </c>
    </row>
    <row r="306" s="14" customFormat="1">
      <c r="A306" s="14"/>
      <c r="B306" s="249"/>
      <c r="C306" s="250"/>
      <c r="D306" s="240" t="s">
        <v>190</v>
      </c>
      <c r="E306" s="251" t="s">
        <v>1</v>
      </c>
      <c r="F306" s="252" t="s">
        <v>521</v>
      </c>
      <c r="G306" s="250"/>
      <c r="H306" s="253">
        <v>0.23999999999999999</v>
      </c>
      <c r="I306" s="254"/>
      <c r="J306" s="250"/>
      <c r="K306" s="250"/>
      <c r="L306" s="255"/>
      <c r="M306" s="256"/>
      <c r="N306" s="257"/>
      <c r="O306" s="257"/>
      <c r="P306" s="257"/>
      <c r="Q306" s="257"/>
      <c r="R306" s="257"/>
      <c r="S306" s="257"/>
      <c r="T306" s="258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9" t="s">
        <v>190</v>
      </c>
      <c r="AU306" s="259" t="s">
        <v>86</v>
      </c>
      <c r="AV306" s="14" t="s">
        <v>86</v>
      </c>
      <c r="AW306" s="14" t="s">
        <v>32</v>
      </c>
      <c r="AX306" s="14" t="s">
        <v>84</v>
      </c>
      <c r="AY306" s="259" t="s">
        <v>125</v>
      </c>
    </row>
    <row r="307" s="2" customFormat="1" ht="24.15" customHeight="1">
      <c r="A307" s="39"/>
      <c r="B307" s="40"/>
      <c r="C307" s="219" t="s">
        <v>522</v>
      </c>
      <c r="D307" s="219" t="s">
        <v>128</v>
      </c>
      <c r="E307" s="220" t="s">
        <v>523</v>
      </c>
      <c r="F307" s="221" t="s">
        <v>524</v>
      </c>
      <c r="G307" s="222" t="s">
        <v>187</v>
      </c>
      <c r="H307" s="223">
        <v>58.07</v>
      </c>
      <c r="I307" s="224"/>
      <c r="J307" s="225">
        <f>ROUND(I307*H307,2)</f>
        <v>0</v>
      </c>
      <c r="K307" s="221" t="s">
        <v>1</v>
      </c>
      <c r="L307" s="45"/>
      <c r="M307" s="226" t="s">
        <v>1</v>
      </c>
      <c r="N307" s="227" t="s">
        <v>41</v>
      </c>
      <c r="O307" s="92"/>
      <c r="P307" s="228">
        <f>O307*H307</f>
        <v>0</v>
      </c>
      <c r="Q307" s="228">
        <v>0</v>
      </c>
      <c r="R307" s="228">
        <f>Q307*H307</f>
        <v>0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273</v>
      </c>
      <c r="AT307" s="230" t="s">
        <v>128</v>
      </c>
      <c r="AU307" s="230" t="s">
        <v>86</v>
      </c>
      <c r="AY307" s="18" t="s">
        <v>125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84</v>
      </c>
      <c r="BK307" s="231">
        <f>ROUND(I307*H307,2)</f>
        <v>0</v>
      </c>
      <c r="BL307" s="18" t="s">
        <v>273</v>
      </c>
      <c r="BM307" s="230" t="s">
        <v>525</v>
      </c>
    </row>
    <row r="308" s="14" customFormat="1">
      <c r="A308" s="14"/>
      <c r="B308" s="249"/>
      <c r="C308" s="250"/>
      <c r="D308" s="240" t="s">
        <v>190</v>
      </c>
      <c r="E308" s="251" t="s">
        <v>1</v>
      </c>
      <c r="F308" s="252" t="s">
        <v>165</v>
      </c>
      <c r="G308" s="250"/>
      <c r="H308" s="253">
        <v>58.07</v>
      </c>
      <c r="I308" s="254"/>
      <c r="J308" s="250"/>
      <c r="K308" s="250"/>
      <c r="L308" s="255"/>
      <c r="M308" s="256"/>
      <c r="N308" s="257"/>
      <c r="O308" s="257"/>
      <c r="P308" s="257"/>
      <c r="Q308" s="257"/>
      <c r="R308" s="257"/>
      <c r="S308" s="257"/>
      <c r="T308" s="258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9" t="s">
        <v>190</v>
      </c>
      <c r="AU308" s="259" t="s">
        <v>86</v>
      </c>
      <c r="AV308" s="14" t="s">
        <v>86</v>
      </c>
      <c r="AW308" s="14" t="s">
        <v>32</v>
      </c>
      <c r="AX308" s="14" t="s">
        <v>84</v>
      </c>
      <c r="AY308" s="259" t="s">
        <v>125</v>
      </c>
    </row>
    <row r="309" s="2" customFormat="1" ht="24.15" customHeight="1">
      <c r="A309" s="39"/>
      <c r="B309" s="40"/>
      <c r="C309" s="219" t="s">
        <v>526</v>
      </c>
      <c r="D309" s="219" t="s">
        <v>128</v>
      </c>
      <c r="E309" s="220" t="s">
        <v>527</v>
      </c>
      <c r="F309" s="221" t="s">
        <v>528</v>
      </c>
      <c r="G309" s="222" t="s">
        <v>187</v>
      </c>
      <c r="H309" s="223">
        <v>23.625</v>
      </c>
      <c r="I309" s="224"/>
      <c r="J309" s="225">
        <f>ROUND(I309*H309,2)</f>
        <v>0</v>
      </c>
      <c r="K309" s="221" t="s">
        <v>132</v>
      </c>
      <c r="L309" s="45"/>
      <c r="M309" s="226" t="s">
        <v>1</v>
      </c>
      <c r="N309" s="227" t="s">
        <v>41</v>
      </c>
      <c r="O309" s="92"/>
      <c r="P309" s="228">
        <f>O309*H309</f>
        <v>0</v>
      </c>
      <c r="Q309" s="228">
        <v>0</v>
      </c>
      <c r="R309" s="228">
        <f>Q309*H309</f>
        <v>0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273</v>
      </c>
      <c r="AT309" s="230" t="s">
        <v>128</v>
      </c>
      <c r="AU309" s="230" t="s">
        <v>86</v>
      </c>
      <c r="AY309" s="18" t="s">
        <v>125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84</v>
      </c>
      <c r="BK309" s="231">
        <f>ROUND(I309*H309,2)</f>
        <v>0</v>
      </c>
      <c r="BL309" s="18" t="s">
        <v>273</v>
      </c>
      <c r="BM309" s="230" t="s">
        <v>529</v>
      </c>
    </row>
    <row r="310" s="14" customFormat="1">
      <c r="A310" s="14"/>
      <c r="B310" s="249"/>
      <c r="C310" s="250"/>
      <c r="D310" s="240" t="s">
        <v>190</v>
      </c>
      <c r="E310" s="251" t="s">
        <v>1</v>
      </c>
      <c r="F310" s="252" t="s">
        <v>530</v>
      </c>
      <c r="G310" s="250"/>
      <c r="H310" s="253">
        <v>23.625</v>
      </c>
      <c r="I310" s="254"/>
      <c r="J310" s="250"/>
      <c r="K310" s="250"/>
      <c r="L310" s="255"/>
      <c r="M310" s="256"/>
      <c r="N310" s="257"/>
      <c r="O310" s="257"/>
      <c r="P310" s="257"/>
      <c r="Q310" s="257"/>
      <c r="R310" s="257"/>
      <c r="S310" s="257"/>
      <c r="T310" s="258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9" t="s">
        <v>190</v>
      </c>
      <c r="AU310" s="259" t="s">
        <v>86</v>
      </c>
      <c r="AV310" s="14" t="s">
        <v>86</v>
      </c>
      <c r="AW310" s="14" t="s">
        <v>32</v>
      </c>
      <c r="AX310" s="14" t="s">
        <v>76</v>
      </c>
      <c r="AY310" s="259" t="s">
        <v>125</v>
      </c>
    </row>
    <row r="311" s="15" customFormat="1">
      <c r="A311" s="15"/>
      <c r="B311" s="260"/>
      <c r="C311" s="261"/>
      <c r="D311" s="240" t="s">
        <v>190</v>
      </c>
      <c r="E311" s="262" t="s">
        <v>163</v>
      </c>
      <c r="F311" s="263" t="s">
        <v>202</v>
      </c>
      <c r="G311" s="261"/>
      <c r="H311" s="264">
        <v>23.625</v>
      </c>
      <c r="I311" s="265"/>
      <c r="J311" s="261"/>
      <c r="K311" s="261"/>
      <c r="L311" s="266"/>
      <c r="M311" s="267"/>
      <c r="N311" s="268"/>
      <c r="O311" s="268"/>
      <c r="P311" s="268"/>
      <c r="Q311" s="268"/>
      <c r="R311" s="268"/>
      <c r="S311" s="268"/>
      <c r="T311" s="269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70" t="s">
        <v>190</v>
      </c>
      <c r="AU311" s="270" t="s">
        <v>86</v>
      </c>
      <c r="AV311" s="15" t="s">
        <v>188</v>
      </c>
      <c r="AW311" s="15" t="s">
        <v>32</v>
      </c>
      <c r="AX311" s="15" t="s">
        <v>84</v>
      </c>
      <c r="AY311" s="270" t="s">
        <v>125</v>
      </c>
    </row>
    <row r="312" s="2" customFormat="1" ht="24.15" customHeight="1">
      <c r="A312" s="39"/>
      <c r="B312" s="40"/>
      <c r="C312" s="271" t="s">
        <v>531</v>
      </c>
      <c r="D312" s="271" t="s">
        <v>237</v>
      </c>
      <c r="E312" s="272" t="s">
        <v>532</v>
      </c>
      <c r="F312" s="273" t="s">
        <v>533</v>
      </c>
      <c r="G312" s="274" t="s">
        <v>187</v>
      </c>
      <c r="H312" s="275">
        <v>25.988</v>
      </c>
      <c r="I312" s="276"/>
      <c r="J312" s="277">
        <f>ROUND(I312*H312,2)</f>
        <v>0</v>
      </c>
      <c r="K312" s="273" t="s">
        <v>132</v>
      </c>
      <c r="L312" s="278"/>
      <c r="M312" s="279" t="s">
        <v>1</v>
      </c>
      <c r="N312" s="280" t="s">
        <v>41</v>
      </c>
      <c r="O312" s="92"/>
      <c r="P312" s="228">
        <f>O312*H312</f>
        <v>0</v>
      </c>
      <c r="Q312" s="228">
        <v>0.012</v>
      </c>
      <c r="R312" s="228">
        <f>Q312*H312</f>
        <v>0.31185600000000002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364</v>
      </c>
      <c r="AT312" s="230" t="s">
        <v>237</v>
      </c>
      <c r="AU312" s="230" t="s">
        <v>86</v>
      </c>
      <c r="AY312" s="18" t="s">
        <v>125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84</v>
      </c>
      <c r="BK312" s="231">
        <f>ROUND(I312*H312,2)</f>
        <v>0</v>
      </c>
      <c r="BL312" s="18" t="s">
        <v>273</v>
      </c>
      <c r="BM312" s="230" t="s">
        <v>534</v>
      </c>
    </row>
    <row r="313" s="14" customFormat="1">
      <c r="A313" s="14"/>
      <c r="B313" s="249"/>
      <c r="C313" s="250"/>
      <c r="D313" s="240" t="s">
        <v>190</v>
      </c>
      <c r="E313" s="251" t="s">
        <v>1</v>
      </c>
      <c r="F313" s="252" t="s">
        <v>535</v>
      </c>
      <c r="G313" s="250"/>
      <c r="H313" s="253">
        <v>25.988</v>
      </c>
      <c r="I313" s="254"/>
      <c r="J313" s="250"/>
      <c r="K313" s="250"/>
      <c r="L313" s="255"/>
      <c r="M313" s="256"/>
      <c r="N313" s="257"/>
      <c r="O313" s="257"/>
      <c r="P313" s="257"/>
      <c r="Q313" s="257"/>
      <c r="R313" s="257"/>
      <c r="S313" s="257"/>
      <c r="T313" s="258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9" t="s">
        <v>190</v>
      </c>
      <c r="AU313" s="259" t="s">
        <v>86</v>
      </c>
      <c r="AV313" s="14" t="s">
        <v>86</v>
      </c>
      <c r="AW313" s="14" t="s">
        <v>32</v>
      </c>
      <c r="AX313" s="14" t="s">
        <v>84</v>
      </c>
      <c r="AY313" s="259" t="s">
        <v>125</v>
      </c>
    </row>
    <row r="314" s="2" customFormat="1" ht="21.75" customHeight="1">
      <c r="A314" s="39"/>
      <c r="B314" s="40"/>
      <c r="C314" s="219" t="s">
        <v>536</v>
      </c>
      <c r="D314" s="219" t="s">
        <v>128</v>
      </c>
      <c r="E314" s="220" t="s">
        <v>537</v>
      </c>
      <c r="F314" s="221" t="s">
        <v>538</v>
      </c>
      <c r="G314" s="222" t="s">
        <v>301</v>
      </c>
      <c r="H314" s="223">
        <v>59.063000000000002</v>
      </c>
      <c r="I314" s="224"/>
      <c r="J314" s="225">
        <f>ROUND(I314*H314,2)</f>
        <v>0</v>
      </c>
      <c r="K314" s="221" t="s">
        <v>132</v>
      </c>
      <c r="L314" s="45"/>
      <c r="M314" s="226" t="s">
        <v>1</v>
      </c>
      <c r="N314" s="227" t="s">
        <v>41</v>
      </c>
      <c r="O314" s="92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273</v>
      </c>
      <c r="AT314" s="230" t="s">
        <v>128</v>
      </c>
      <c r="AU314" s="230" t="s">
        <v>86</v>
      </c>
      <c r="AY314" s="18" t="s">
        <v>125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84</v>
      </c>
      <c r="BK314" s="231">
        <f>ROUND(I314*H314,2)</f>
        <v>0</v>
      </c>
      <c r="BL314" s="18" t="s">
        <v>273</v>
      </c>
      <c r="BM314" s="230" t="s">
        <v>539</v>
      </c>
    </row>
    <row r="315" s="14" customFormat="1">
      <c r="A315" s="14"/>
      <c r="B315" s="249"/>
      <c r="C315" s="250"/>
      <c r="D315" s="240" t="s">
        <v>190</v>
      </c>
      <c r="E315" s="251" t="s">
        <v>1</v>
      </c>
      <c r="F315" s="252" t="s">
        <v>540</v>
      </c>
      <c r="G315" s="250"/>
      <c r="H315" s="253">
        <v>59.063000000000002</v>
      </c>
      <c r="I315" s="254"/>
      <c r="J315" s="250"/>
      <c r="K315" s="250"/>
      <c r="L315" s="255"/>
      <c r="M315" s="256"/>
      <c r="N315" s="257"/>
      <c r="O315" s="257"/>
      <c r="P315" s="257"/>
      <c r="Q315" s="257"/>
      <c r="R315" s="257"/>
      <c r="S315" s="257"/>
      <c r="T315" s="258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9" t="s">
        <v>190</v>
      </c>
      <c r="AU315" s="259" t="s">
        <v>86</v>
      </c>
      <c r="AV315" s="14" t="s">
        <v>86</v>
      </c>
      <c r="AW315" s="14" t="s">
        <v>32</v>
      </c>
      <c r="AX315" s="14" t="s">
        <v>84</v>
      </c>
      <c r="AY315" s="259" t="s">
        <v>125</v>
      </c>
    </row>
    <row r="316" s="2" customFormat="1" ht="16.5" customHeight="1">
      <c r="A316" s="39"/>
      <c r="B316" s="40"/>
      <c r="C316" s="271" t="s">
        <v>541</v>
      </c>
      <c r="D316" s="271" t="s">
        <v>237</v>
      </c>
      <c r="E316" s="272" t="s">
        <v>542</v>
      </c>
      <c r="F316" s="273" t="s">
        <v>543</v>
      </c>
      <c r="G316" s="274" t="s">
        <v>195</v>
      </c>
      <c r="H316" s="275">
        <v>0.156</v>
      </c>
      <c r="I316" s="276"/>
      <c r="J316" s="277">
        <f>ROUND(I316*H316,2)</f>
        <v>0</v>
      </c>
      <c r="K316" s="273" t="s">
        <v>132</v>
      </c>
      <c r="L316" s="278"/>
      <c r="M316" s="279" t="s">
        <v>1</v>
      </c>
      <c r="N316" s="280" t="s">
        <v>41</v>
      </c>
      <c r="O316" s="92"/>
      <c r="P316" s="228">
        <f>O316*H316</f>
        <v>0</v>
      </c>
      <c r="Q316" s="228">
        <v>0.55000000000000004</v>
      </c>
      <c r="R316" s="228">
        <f>Q316*H316</f>
        <v>0.085800000000000001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364</v>
      </c>
      <c r="AT316" s="230" t="s">
        <v>237</v>
      </c>
      <c r="AU316" s="230" t="s">
        <v>86</v>
      </c>
      <c r="AY316" s="18" t="s">
        <v>125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84</v>
      </c>
      <c r="BK316" s="231">
        <f>ROUND(I316*H316,2)</f>
        <v>0</v>
      </c>
      <c r="BL316" s="18" t="s">
        <v>273</v>
      </c>
      <c r="BM316" s="230" t="s">
        <v>544</v>
      </c>
    </row>
    <row r="317" s="14" customFormat="1">
      <c r="A317" s="14"/>
      <c r="B317" s="249"/>
      <c r="C317" s="250"/>
      <c r="D317" s="240" t="s">
        <v>190</v>
      </c>
      <c r="E317" s="251" t="s">
        <v>1</v>
      </c>
      <c r="F317" s="252" t="s">
        <v>545</v>
      </c>
      <c r="G317" s="250"/>
      <c r="H317" s="253">
        <v>0.156</v>
      </c>
      <c r="I317" s="254"/>
      <c r="J317" s="250"/>
      <c r="K317" s="250"/>
      <c r="L317" s="255"/>
      <c r="M317" s="256"/>
      <c r="N317" s="257"/>
      <c r="O317" s="257"/>
      <c r="P317" s="257"/>
      <c r="Q317" s="257"/>
      <c r="R317" s="257"/>
      <c r="S317" s="257"/>
      <c r="T317" s="258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9" t="s">
        <v>190</v>
      </c>
      <c r="AU317" s="259" t="s">
        <v>86</v>
      </c>
      <c r="AV317" s="14" t="s">
        <v>86</v>
      </c>
      <c r="AW317" s="14" t="s">
        <v>32</v>
      </c>
      <c r="AX317" s="14" t="s">
        <v>84</v>
      </c>
      <c r="AY317" s="259" t="s">
        <v>125</v>
      </c>
    </row>
    <row r="318" s="2" customFormat="1" ht="16.5" customHeight="1">
      <c r="A318" s="39"/>
      <c r="B318" s="40"/>
      <c r="C318" s="219" t="s">
        <v>546</v>
      </c>
      <c r="D318" s="219" t="s">
        <v>128</v>
      </c>
      <c r="E318" s="220" t="s">
        <v>547</v>
      </c>
      <c r="F318" s="221" t="s">
        <v>548</v>
      </c>
      <c r="G318" s="222" t="s">
        <v>187</v>
      </c>
      <c r="H318" s="223">
        <v>15.15</v>
      </c>
      <c r="I318" s="224"/>
      <c r="J318" s="225">
        <f>ROUND(I318*H318,2)</f>
        <v>0</v>
      </c>
      <c r="K318" s="221" t="s">
        <v>1</v>
      </c>
      <c r="L318" s="45"/>
      <c r="M318" s="226" t="s">
        <v>1</v>
      </c>
      <c r="N318" s="227" t="s">
        <v>41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273</v>
      </c>
      <c r="AT318" s="230" t="s">
        <v>128</v>
      </c>
      <c r="AU318" s="230" t="s">
        <v>86</v>
      </c>
      <c r="AY318" s="18" t="s">
        <v>125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84</v>
      </c>
      <c r="BK318" s="231">
        <f>ROUND(I318*H318,2)</f>
        <v>0</v>
      </c>
      <c r="BL318" s="18" t="s">
        <v>273</v>
      </c>
      <c r="BM318" s="230" t="s">
        <v>549</v>
      </c>
    </row>
    <row r="319" s="2" customFormat="1">
      <c r="A319" s="39"/>
      <c r="B319" s="40"/>
      <c r="C319" s="41"/>
      <c r="D319" s="240" t="s">
        <v>366</v>
      </c>
      <c r="E319" s="41"/>
      <c r="F319" s="281" t="s">
        <v>550</v>
      </c>
      <c r="G319" s="41"/>
      <c r="H319" s="41"/>
      <c r="I319" s="282"/>
      <c r="J319" s="41"/>
      <c r="K319" s="41"/>
      <c r="L319" s="45"/>
      <c r="M319" s="283"/>
      <c r="N319" s="284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366</v>
      </c>
      <c r="AU319" s="18" t="s">
        <v>86</v>
      </c>
    </row>
    <row r="320" s="14" customFormat="1">
      <c r="A320" s="14"/>
      <c r="B320" s="249"/>
      <c r="C320" s="250"/>
      <c r="D320" s="240" t="s">
        <v>190</v>
      </c>
      <c r="E320" s="251" t="s">
        <v>1</v>
      </c>
      <c r="F320" s="252" t="s">
        <v>551</v>
      </c>
      <c r="G320" s="250"/>
      <c r="H320" s="253">
        <v>3.1499999999999999</v>
      </c>
      <c r="I320" s="254"/>
      <c r="J320" s="250"/>
      <c r="K320" s="250"/>
      <c r="L320" s="255"/>
      <c r="M320" s="256"/>
      <c r="N320" s="257"/>
      <c r="O320" s="257"/>
      <c r="P320" s="257"/>
      <c r="Q320" s="257"/>
      <c r="R320" s="257"/>
      <c r="S320" s="257"/>
      <c r="T320" s="258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9" t="s">
        <v>190</v>
      </c>
      <c r="AU320" s="259" t="s">
        <v>86</v>
      </c>
      <c r="AV320" s="14" t="s">
        <v>86</v>
      </c>
      <c r="AW320" s="14" t="s">
        <v>32</v>
      </c>
      <c r="AX320" s="14" t="s">
        <v>76</v>
      </c>
      <c r="AY320" s="259" t="s">
        <v>125</v>
      </c>
    </row>
    <row r="321" s="14" customFormat="1">
      <c r="A321" s="14"/>
      <c r="B321" s="249"/>
      <c r="C321" s="250"/>
      <c r="D321" s="240" t="s">
        <v>190</v>
      </c>
      <c r="E321" s="251" t="s">
        <v>1</v>
      </c>
      <c r="F321" s="252" t="s">
        <v>552</v>
      </c>
      <c r="G321" s="250"/>
      <c r="H321" s="253">
        <v>12</v>
      </c>
      <c r="I321" s="254"/>
      <c r="J321" s="250"/>
      <c r="K321" s="250"/>
      <c r="L321" s="255"/>
      <c r="M321" s="256"/>
      <c r="N321" s="257"/>
      <c r="O321" s="257"/>
      <c r="P321" s="257"/>
      <c r="Q321" s="257"/>
      <c r="R321" s="257"/>
      <c r="S321" s="257"/>
      <c r="T321" s="258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9" t="s">
        <v>190</v>
      </c>
      <c r="AU321" s="259" t="s">
        <v>86</v>
      </c>
      <c r="AV321" s="14" t="s">
        <v>86</v>
      </c>
      <c r="AW321" s="14" t="s">
        <v>32</v>
      </c>
      <c r="AX321" s="14" t="s">
        <v>76</v>
      </c>
      <c r="AY321" s="259" t="s">
        <v>125</v>
      </c>
    </row>
    <row r="322" s="15" customFormat="1">
      <c r="A322" s="15"/>
      <c r="B322" s="260"/>
      <c r="C322" s="261"/>
      <c r="D322" s="240" t="s">
        <v>190</v>
      </c>
      <c r="E322" s="262" t="s">
        <v>1</v>
      </c>
      <c r="F322" s="263" t="s">
        <v>202</v>
      </c>
      <c r="G322" s="261"/>
      <c r="H322" s="264">
        <v>15.15</v>
      </c>
      <c r="I322" s="265"/>
      <c r="J322" s="261"/>
      <c r="K322" s="261"/>
      <c r="L322" s="266"/>
      <c r="M322" s="267"/>
      <c r="N322" s="268"/>
      <c r="O322" s="268"/>
      <c r="P322" s="268"/>
      <c r="Q322" s="268"/>
      <c r="R322" s="268"/>
      <c r="S322" s="268"/>
      <c r="T322" s="269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0" t="s">
        <v>190</v>
      </c>
      <c r="AU322" s="270" t="s">
        <v>86</v>
      </c>
      <c r="AV322" s="15" t="s">
        <v>188</v>
      </c>
      <c r="AW322" s="15" t="s">
        <v>32</v>
      </c>
      <c r="AX322" s="15" t="s">
        <v>84</v>
      </c>
      <c r="AY322" s="270" t="s">
        <v>125</v>
      </c>
    </row>
    <row r="323" s="2" customFormat="1" ht="24.15" customHeight="1">
      <c r="A323" s="39"/>
      <c r="B323" s="40"/>
      <c r="C323" s="219" t="s">
        <v>553</v>
      </c>
      <c r="D323" s="219" t="s">
        <v>128</v>
      </c>
      <c r="E323" s="220" t="s">
        <v>554</v>
      </c>
      <c r="F323" s="221" t="s">
        <v>555</v>
      </c>
      <c r="G323" s="222" t="s">
        <v>390</v>
      </c>
      <c r="H323" s="285"/>
      <c r="I323" s="224"/>
      <c r="J323" s="225">
        <f>ROUND(I323*H323,2)</f>
        <v>0</v>
      </c>
      <c r="K323" s="221" t="s">
        <v>132</v>
      </c>
      <c r="L323" s="45"/>
      <c r="M323" s="226" t="s">
        <v>1</v>
      </c>
      <c r="N323" s="227" t="s">
        <v>41</v>
      </c>
      <c r="O323" s="92"/>
      <c r="P323" s="228">
        <f>O323*H323</f>
        <v>0</v>
      </c>
      <c r="Q323" s="228">
        <v>0</v>
      </c>
      <c r="R323" s="228">
        <f>Q323*H323</f>
        <v>0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273</v>
      </c>
      <c r="AT323" s="230" t="s">
        <v>128</v>
      </c>
      <c r="AU323" s="230" t="s">
        <v>86</v>
      </c>
      <c r="AY323" s="18" t="s">
        <v>125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84</v>
      </c>
      <c r="BK323" s="231">
        <f>ROUND(I323*H323,2)</f>
        <v>0</v>
      </c>
      <c r="BL323" s="18" t="s">
        <v>273</v>
      </c>
      <c r="BM323" s="230" t="s">
        <v>556</v>
      </c>
    </row>
    <row r="324" s="12" customFormat="1" ht="22.8" customHeight="1">
      <c r="A324" s="12"/>
      <c r="B324" s="203"/>
      <c r="C324" s="204"/>
      <c r="D324" s="205" t="s">
        <v>75</v>
      </c>
      <c r="E324" s="217" t="s">
        <v>557</v>
      </c>
      <c r="F324" s="217" t="s">
        <v>558</v>
      </c>
      <c r="G324" s="204"/>
      <c r="H324" s="204"/>
      <c r="I324" s="207"/>
      <c r="J324" s="218">
        <f>BK324</f>
        <v>0</v>
      </c>
      <c r="K324" s="204"/>
      <c r="L324" s="209"/>
      <c r="M324" s="210"/>
      <c r="N324" s="211"/>
      <c r="O324" s="211"/>
      <c r="P324" s="212">
        <f>SUM(P325:P328)</f>
        <v>0</v>
      </c>
      <c r="Q324" s="211"/>
      <c r="R324" s="212">
        <f>SUM(R325:R328)</f>
        <v>0.0055193599999999992</v>
      </c>
      <c r="S324" s="211"/>
      <c r="T324" s="213">
        <f>SUM(T325:T328)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14" t="s">
        <v>86</v>
      </c>
      <c r="AT324" s="215" t="s">
        <v>75</v>
      </c>
      <c r="AU324" s="215" t="s">
        <v>84</v>
      </c>
      <c r="AY324" s="214" t="s">
        <v>125</v>
      </c>
      <c r="BK324" s="216">
        <f>SUM(BK325:BK328)</f>
        <v>0</v>
      </c>
    </row>
    <row r="325" s="2" customFormat="1" ht="24.15" customHeight="1">
      <c r="A325" s="39"/>
      <c r="B325" s="40"/>
      <c r="C325" s="219" t="s">
        <v>559</v>
      </c>
      <c r="D325" s="219" t="s">
        <v>128</v>
      </c>
      <c r="E325" s="220" t="s">
        <v>560</v>
      </c>
      <c r="F325" s="221" t="s">
        <v>561</v>
      </c>
      <c r="G325" s="222" t="s">
        <v>187</v>
      </c>
      <c r="H325" s="223">
        <v>39.423999999999999</v>
      </c>
      <c r="I325" s="224"/>
      <c r="J325" s="225">
        <f>ROUND(I325*H325,2)</f>
        <v>0</v>
      </c>
      <c r="K325" s="221" t="s">
        <v>132</v>
      </c>
      <c r="L325" s="45"/>
      <c r="M325" s="226" t="s">
        <v>1</v>
      </c>
      <c r="N325" s="227" t="s">
        <v>41</v>
      </c>
      <c r="O325" s="92"/>
      <c r="P325" s="228">
        <f>O325*H325</f>
        <v>0</v>
      </c>
      <c r="Q325" s="228">
        <v>0.00013999999999999999</v>
      </c>
      <c r="R325" s="228">
        <f>Q325*H325</f>
        <v>0.0055193599999999992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273</v>
      </c>
      <c r="AT325" s="230" t="s">
        <v>128</v>
      </c>
      <c r="AU325" s="230" t="s">
        <v>86</v>
      </c>
      <c r="AY325" s="18" t="s">
        <v>125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84</v>
      </c>
      <c r="BK325" s="231">
        <f>ROUND(I325*H325,2)</f>
        <v>0</v>
      </c>
      <c r="BL325" s="18" t="s">
        <v>273</v>
      </c>
      <c r="BM325" s="230" t="s">
        <v>562</v>
      </c>
    </row>
    <row r="326" s="14" customFormat="1">
      <c r="A326" s="14"/>
      <c r="B326" s="249"/>
      <c r="C326" s="250"/>
      <c r="D326" s="240" t="s">
        <v>190</v>
      </c>
      <c r="E326" s="251" t="s">
        <v>1</v>
      </c>
      <c r="F326" s="252" t="s">
        <v>563</v>
      </c>
      <c r="G326" s="250"/>
      <c r="H326" s="253">
        <v>25.088000000000001</v>
      </c>
      <c r="I326" s="254"/>
      <c r="J326" s="250"/>
      <c r="K326" s="250"/>
      <c r="L326" s="255"/>
      <c r="M326" s="256"/>
      <c r="N326" s="257"/>
      <c r="O326" s="257"/>
      <c r="P326" s="257"/>
      <c r="Q326" s="257"/>
      <c r="R326" s="257"/>
      <c r="S326" s="257"/>
      <c r="T326" s="258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9" t="s">
        <v>190</v>
      </c>
      <c r="AU326" s="259" t="s">
        <v>86</v>
      </c>
      <c r="AV326" s="14" t="s">
        <v>86</v>
      </c>
      <c r="AW326" s="14" t="s">
        <v>32</v>
      </c>
      <c r="AX326" s="14" t="s">
        <v>76</v>
      </c>
      <c r="AY326" s="259" t="s">
        <v>125</v>
      </c>
    </row>
    <row r="327" s="14" customFormat="1">
      <c r="A327" s="14"/>
      <c r="B327" s="249"/>
      <c r="C327" s="250"/>
      <c r="D327" s="240" t="s">
        <v>190</v>
      </c>
      <c r="E327" s="251" t="s">
        <v>1</v>
      </c>
      <c r="F327" s="252" t="s">
        <v>564</v>
      </c>
      <c r="G327" s="250"/>
      <c r="H327" s="253">
        <v>14.336</v>
      </c>
      <c r="I327" s="254"/>
      <c r="J327" s="250"/>
      <c r="K327" s="250"/>
      <c r="L327" s="255"/>
      <c r="M327" s="256"/>
      <c r="N327" s="257"/>
      <c r="O327" s="257"/>
      <c r="P327" s="257"/>
      <c r="Q327" s="257"/>
      <c r="R327" s="257"/>
      <c r="S327" s="257"/>
      <c r="T327" s="258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9" t="s">
        <v>190</v>
      </c>
      <c r="AU327" s="259" t="s">
        <v>86</v>
      </c>
      <c r="AV327" s="14" t="s">
        <v>86</v>
      </c>
      <c r="AW327" s="14" t="s">
        <v>32</v>
      </c>
      <c r="AX327" s="14" t="s">
        <v>76</v>
      </c>
      <c r="AY327" s="259" t="s">
        <v>125</v>
      </c>
    </row>
    <row r="328" s="15" customFormat="1">
      <c r="A328" s="15"/>
      <c r="B328" s="260"/>
      <c r="C328" s="261"/>
      <c r="D328" s="240" t="s">
        <v>190</v>
      </c>
      <c r="E328" s="262" t="s">
        <v>1</v>
      </c>
      <c r="F328" s="263" t="s">
        <v>202</v>
      </c>
      <c r="G328" s="261"/>
      <c r="H328" s="264">
        <v>39.423999999999999</v>
      </c>
      <c r="I328" s="265"/>
      <c r="J328" s="261"/>
      <c r="K328" s="261"/>
      <c r="L328" s="266"/>
      <c r="M328" s="286"/>
      <c r="N328" s="287"/>
      <c r="O328" s="287"/>
      <c r="P328" s="287"/>
      <c r="Q328" s="287"/>
      <c r="R328" s="287"/>
      <c r="S328" s="287"/>
      <c r="T328" s="288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70" t="s">
        <v>190</v>
      </c>
      <c r="AU328" s="270" t="s">
        <v>86</v>
      </c>
      <c r="AV328" s="15" t="s">
        <v>188</v>
      </c>
      <c r="AW328" s="15" t="s">
        <v>32</v>
      </c>
      <c r="AX328" s="15" t="s">
        <v>84</v>
      </c>
      <c r="AY328" s="270" t="s">
        <v>125</v>
      </c>
    </row>
    <row r="329" s="2" customFormat="1" ht="6.96" customHeight="1">
      <c r="A329" s="39"/>
      <c r="B329" s="67"/>
      <c r="C329" s="68"/>
      <c r="D329" s="68"/>
      <c r="E329" s="68"/>
      <c r="F329" s="68"/>
      <c r="G329" s="68"/>
      <c r="H329" s="68"/>
      <c r="I329" s="68"/>
      <c r="J329" s="68"/>
      <c r="K329" s="68"/>
      <c r="L329" s="45"/>
      <c r="M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</row>
  </sheetData>
  <sheetProtection sheet="1" autoFilter="0" formatColumns="0" formatRows="0" objects="1" scenarios="1" spinCount="100000" saltValue="9W4FBuMrTzHcW4CQuSoZsgF3Xxl3yVjWhBxQ++pCCD6ot87PnLN9J65+jVvnpx5ZmIfweAtFBIRvQi2bje2vhA==" hashValue="kCa1zIGR+Tvy/hLRfAX2Tj8f3V5J086OyC4cekw93sFm+i2OHvlDWIzQHLLNtk0mFT6Z3NPSKLTgUMZqdTBcRQ==" algorithmName="SHA-512" password="CC35"/>
  <autoFilter ref="C130:K328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Výstavba hygienického zařízení Paradráha Trutnov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565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18. 4. 2024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ROUND((SUM(BE118:BE122)),  2)</f>
        <v>0</v>
      </c>
      <c r="G33" s="39"/>
      <c r="H33" s="39"/>
      <c r="I33" s="156">
        <v>0.20999999999999999</v>
      </c>
      <c r="J33" s="155">
        <f>ROUND(((SUM(BE118:BE122))*I33),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ROUND((SUM(BF118:BF122)),  2)</f>
        <v>0</v>
      </c>
      <c r="G34" s="39"/>
      <c r="H34" s="39"/>
      <c r="I34" s="156">
        <v>0.12</v>
      </c>
      <c r="J34" s="155">
        <f>ROUND(((SUM(BF118:BF122))*I34),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ROUND((SUM(BG118:BG122)),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ROUND((SUM(BH118:BH122)),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ROUND((SUM(BI118:BI122)),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Výstavba hygienického zařízení Paradráha Trutnov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002 - Kontejner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Trutnov</v>
      </c>
      <c r="G89" s="41"/>
      <c r="H89" s="41"/>
      <c r="I89" s="33" t="s">
        <v>22</v>
      </c>
      <c r="J89" s="80" t="str">
        <f>IF(J12="","",J12)</f>
        <v>18. 4. 2024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Trutnov</v>
      </c>
      <c r="G91" s="41"/>
      <c r="H91" s="41"/>
      <c r="I91" s="33" t="s">
        <v>30</v>
      </c>
      <c r="J91" s="37" t="str">
        <f>E21</f>
        <v>Ing. Jan Klenčík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 Lenka Kasperová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101</v>
      </c>
      <c r="D94" s="177"/>
      <c r="E94" s="177"/>
      <c r="F94" s="177"/>
      <c r="G94" s="177"/>
      <c r="H94" s="177"/>
      <c r="I94" s="177"/>
      <c r="J94" s="178" t="s">
        <v>102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103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104</v>
      </c>
    </row>
    <row r="97" s="9" customFormat="1" ht="24.96" customHeight="1">
      <c r="A97" s="9"/>
      <c r="B97" s="180"/>
      <c r="C97" s="181"/>
      <c r="D97" s="182" t="s">
        <v>167</v>
      </c>
      <c r="E97" s="183"/>
      <c r="F97" s="183"/>
      <c r="G97" s="183"/>
      <c r="H97" s="183"/>
      <c r="I97" s="183"/>
      <c r="J97" s="184">
        <f>J119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170</v>
      </c>
      <c r="E98" s="189"/>
      <c r="F98" s="189"/>
      <c r="G98" s="189"/>
      <c r="H98" s="189"/>
      <c r="I98" s="189"/>
      <c r="J98" s="190">
        <f>J120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109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75" t="str">
        <f>E7</f>
        <v>Výstavba hygienického zařízení Paradráha Trutnov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98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002 - Kontejner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>Trutnov</v>
      </c>
      <c r="G112" s="41"/>
      <c r="H112" s="41"/>
      <c r="I112" s="33" t="s">
        <v>22</v>
      </c>
      <c r="J112" s="80" t="str">
        <f>IF(J12="","",J12)</f>
        <v>18. 4. 2024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24</v>
      </c>
      <c r="D114" s="41"/>
      <c r="E114" s="41"/>
      <c r="F114" s="28" t="str">
        <f>E15</f>
        <v>Město Trutnov</v>
      </c>
      <c r="G114" s="41"/>
      <c r="H114" s="41"/>
      <c r="I114" s="33" t="s">
        <v>30</v>
      </c>
      <c r="J114" s="37" t="str">
        <f>E21</f>
        <v>Ing. Jan Klenčík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28</v>
      </c>
      <c r="D115" s="41"/>
      <c r="E115" s="41"/>
      <c r="F115" s="28" t="str">
        <f>IF(E18="","",E18)</f>
        <v>Vyplň údaj</v>
      </c>
      <c r="G115" s="41"/>
      <c r="H115" s="41"/>
      <c r="I115" s="33" t="s">
        <v>33</v>
      </c>
      <c r="J115" s="37" t="str">
        <f>E24</f>
        <v>Ing. Lenka Kasperová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2"/>
      <c r="B117" s="193"/>
      <c r="C117" s="194" t="s">
        <v>110</v>
      </c>
      <c r="D117" s="195" t="s">
        <v>61</v>
      </c>
      <c r="E117" s="195" t="s">
        <v>57</v>
      </c>
      <c r="F117" s="195" t="s">
        <v>58</v>
      </c>
      <c r="G117" s="195" t="s">
        <v>111</v>
      </c>
      <c r="H117" s="195" t="s">
        <v>112</v>
      </c>
      <c r="I117" s="195" t="s">
        <v>113</v>
      </c>
      <c r="J117" s="195" t="s">
        <v>102</v>
      </c>
      <c r="K117" s="196" t="s">
        <v>114</v>
      </c>
      <c r="L117" s="197"/>
      <c r="M117" s="101" t="s">
        <v>1</v>
      </c>
      <c r="N117" s="102" t="s">
        <v>40</v>
      </c>
      <c r="O117" s="102" t="s">
        <v>115</v>
      </c>
      <c r="P117" s="102" t="s">
        <v>116</v>
      </c>
      <c r="Q117" s="102" t="s">
        <v>117</v>
      </c>
      <c r="R117" s="102" t="s">
        <v>118</v>
      </c>
      <c r="S117" s="102" t="s">
        <v>119</v>
      </c>
      <c r="T117" s="103" t="s">
        <v>120</v>
      </c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</row>
    <row r="118" s="2" customFormat="1" ht="22.8" customHeight="1">
      <c r="A118" s="39"/>
      <c r="B118" s="40"/>
      <c r="C118" s="108" t="s">
        <v>121</v>
      </c>
      <c r="D118" s="41"/>
      <c r="E118" s="41"/>
      <c r="F118" s="41"/>
      <c r="G118" s="41"/>
      <c r="H118" s="41"/>
      <c r="I118" s="41"/>
      <c r="J118" s="198">
        <f>BK118</f>
        <v>0</v>
      </c>
      <c r="K118" s="41"/>
      <c r="L118" s="45"/>
      <c r="M118" s="104"/>
      <c r="N118" s="199"/>
      <c r="O118" s="105"/>
      <c r="P118" s="200">
        <f>P119</f>
        <v>0</v>
      </c>
      <c r="Q118" s="105"/>
      <c r="R118" s="200">
        <f>R119</f>
        <v>0</v>
      </c>
      <c r="S118" s="105"/>
      <c r="T118" s="201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75</v>
      </c>
      <c r="AU118" s="18" t="s">
        <v>104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75</v>
      </c>
      <c r="E119" s="206" t="s">
        <v>182</v>
      </c>
      <c r="F119" s="206" t="s">
        <v>183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84</v>
      </c>
      <c r="AT119" s="215" t="s">
        <v>75</v>
      </c>
      <c r="AU119" s="215" t="s">
        <v>76</v>
      </c>
      <c r="AY119" s="214" t="s">
        <v>125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75</v>
      </c>
      <c r="E120" s="217" t="s">
        <v>141</v>
      </c>
      <c r="F120" s="217" t="s">
        <v>293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SUM(P121:P122)</f>
        <v>0</v>
      </c>
      <c r="Q120" s="211"/>
      <c r="R120" s="212">
        <f>SUM(R121:R122)</f>
        <v>0</v>
      </c>
      <c r="S120" s="211"/>
      <c r="T120" s="213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84</v>
      </c>
      <c r="AT120" s="215" t="s">
        <v>75</v>
      </c>
      <c r="AU120" s="215" t="s">
        <v>84</v>
      </c>
      <c r="AY120" s="214" t="s">
        <v>125</v>
      </c>
      <c r="BK120" s="216">
        <f>SUM(BK121:BK122)</f>
        <v>0</v>
      </c>
    </row>
    <row r="121" s="2" customFormat="1" ht="24.15" customHeight="1">
      <c r="A121" s="39"/>
      <c r="B121" s="40"/>
      <c r="C121" s="219" t="s">
        <v>84</v>
      </c>
      <c r="D121" s="219" t="s">
        <v>128</v>
      </c>
      <c r="E121" s="220" t="s">
        <v>566</v>
      </c>
      <c r="F121" s="221" t="s">
        <v>567</v>
      </c>
      <c r="G121" s="222" t="s">
        <v>131</v>
      </c>
      <c r="H121" s="223">
        <v>1</v>
      </c>
      <c r="I121" s="224"/>
      <c r="J121" s="225">
        <f>ROUND(I121*H121,2)</f>
        <v>0</v>
      </c>
      <c r="K121" s="221" t="s">
        <v>1</v>
      </c>
      <c r="L121" s="45"/>
      <c r="M121" s="226" t="s">
        <v>1</v>
      </c>
      <c r="N121" s="227" t="s">
        <v>41</v>
      </c>
      <c r="O121" s="92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0" t="s">
        <v>188</v>
      </c>
      <c r="AT121" s="230" t="s">
        <v>128</v>
      </c>
      <c r="AU121" s="230" t="s">
        <v>86</v>
      </c>
      <c r="AY121" s="18" t="s">
        <v>125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8" t="s">
        <v>84</v>
      </c>
      <c r="BK121" s="231">
        <f>ROUND(I121*H121,2)</f>
        <v>0</v>
      </c>
      <c r="BL121" s="18" t="s">
        <v>188</v>
      </c>
      <c r="BM121" s="230" t="s">
        <v>568</v>
      </c>
    </row>
    <row r="122" s="2" customFormat="1">
      <c r="A122" s="39"/>
      <c r="B122" s="40"/>
      <c r="C122" s="41"/>
      <c r="D122" s="240" t="s">
        <v>366</v>
      </c>
      <c r="E122" s="41"/>
      <c r="F122" s="289" t="s">
        <v>569</v>
      </c>
      <c r="G122" s="41"/>
      <c r="H122" s="41"/>
      <c r="I122" s="282"/>
      <c r="J122" s="41"/>
      <c r="K122" s="41"/>
      <c r="L122" s="45"/>
      <c r="M122" s="290"/>
      <c r="N122" s="291"/>
      <c r="O122" s="234"/>
      <c r="P122" s="234"/>
      <c r="Q122" s="234"/>
      <c r="R122" s="234"/>
      <c r="S122" s="234"/>
      <c r="T122" s="292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366</v>
      </c>
      <c r="AU122" s="18" t="s">
        <v>86</v>
      </c>
    </row>
    <row r="123" s="2" customFormat="1" ht="6.96" customHeight="1">
      <c r="A123" s="39"/>
      <c r="B123" s="67"/>
      <c r="C123" s="68"/>
      <c r="D123" s="68"/>
      <c r="E123" s="68"/>
      <c r="F123" s="68"/>
      <c r="G123" s="68"/>
      <c r="H123" s="68"/>
      <c r="I123" s="68"/>
      <c r="J123" s="68"/>
      <c r="K123" s="68"/>
      <c r="L123" s="45"/>
      <c r="M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</sheetData>
  <sheetProtection sheet="1" autoFilter="0" formatColumns="0" formatRows="0" objects="1" scenarios="1" spinCount="100000" saltValue="3+loan32QI5ymdUX6OoqKN9gFZyk/rjJldzt4wIcgr66amKmIKZSdhUjL1ATp+jg550RBImTY9DbGD66byYQPQ==" hashValue="0ofuyefLqX8DAyoiRckispYO8fEj0p2iXnoqkUcGFlP72NR2kwp2cKcvS6KKeUezYyxlSiG3gBG/5XJ4CKFVWw==" algorithmName="SHA-512" password="CC35"/>
  <autoFilter ref="C117:K122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  <c r="AZ2" s="237" t="s">
        <v>570</v>
      </c>
      <c r="BA2" s="237" t="s">
        <v>1</v>
      </c>
      <c r="BB2" s="237" t="s">
        <v>1</v>
      </c>
      <c r="BC2" s="237" t="s">
        <v>571</v>
      </c>
      <c r="BD2" s="237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  <c r="AZ3" s="237" t="s">
        <v>152</v>
      </c>
      <c r="BA3" s="237" t="s">
        <v>1</v>
      </c>
      <c r="BB3" s="237" t="s">
        <v>1</v>
      </c>
      <c r="BC3" s="237" t="s">
        <v>572</v>
      </c>
      <c r="BD3" s="237" t="s">
        <v>86</v>
      </c>
    </row>
    <row r="4" s="1" customFormat="1" ht="24.96" customHeight="1">
      <c r="B4" s="21"/>
      <c r="D4" s="139" t="s">
        <v>97</v>
      </c>
      <c r="L4" s="21"/>
      <c r="M4" s="140" t="s">
        <v>10</v>
      </c>
      <c r="AT4" s="18" t="s">
        <v>4</v>
      </c>
      <c r="AZ4" s="237" t="s">
        <v>154</v>
      </c>
      <c r="BA4" s="237" t="s">
        <v>1</v>
      </c>
      <c r="BB4" s="237" t="s">
        <v>1</v>
      </c>
      <c r="BC4" s="237" t="s">
        <v>432</v>
      </c>
      <c r="BD4" s="237" t="s">
        <v>86</v>
      </c>
    </row>
    <row r="5" s="1" customFormat="1" ht="6.96" customHeight="1">
      <c r="B5" s="21"/>
      <c r="L5" s="21"/>
      <c r="AZ5" s="237" t="s">
        <v>573</v>
      </c>
      <c r="BA5" s="237" t="s">
        <v>1</v>
      </c>
      <c r="BB5" s="237" t="s">
        <v>1</v>
      </c>
      <c r="BC5" s="237" t="s">
        <v>574</v>
      </c>
      <c r="BD5" s="237" t="s">
        <v>86</v>
      </c>
    </row>
    <row r="6" s="1" customFormat="1" ht="12" customHeight="1">
      <c r="B6" s="21"/>
      <c r="D6" s="141" t="s">
        <v>16</v>
      </c>
      <c r="L6" s="21"/>
      <c r="AZ6" s="237" t="s">
        <v>575</v>
      </c>
      <c r="BA6" s="237" t="s">
        <v>1</v>
      </c>
      <c r="BB6" s="237" t="s">
        <v>1</v>
      </c>
      <c r="BC6" s="237" t="s">
        <v>576</v>
      </c>
      <c r="BD6" s="237" t="s">
        <v>86</v>
      </c>
    </row>
    <row r="7" s="1" customFormat="1" ht="16.5" customHeight="1">
      <c r="B7" s="21"/>
      <c r="E7" s="142" t="str">
        <f>'Rekapitulace stavby'!K6</f>
        <v>Výstavba hygienického zařízení Paradráha Trutnov</v>
      </c>
      <c r="F7" s="141"/>
      <c r="G7" s="141"/>
      <c r="H7" s="141"/>
      <c r="L7" s="21"/>
      <c r="AZ7" s="237" t="s">
        <v>577</v>
      </c>
      <c r="BA7" s="237" t="s">
        <v>1</v>
      </c>
      <c r="BB7" s="237" t="s">
        <v>1</v>
      </c>
      <c r="BC7" s="237" t="s">
        <v>578</v>
      </c>
      <c r="BD7" s="237" t="s">
        <v>86</v>
      </c>
    </row>
    <row r="8" s="2" customFormat="1" ht="12" customHeight="1">
      <c r="A8" s="39"/>
      <c r="B8" s="45"/>
      <c r="C8" s="39"/>
      <c r="D8" s="141" t="s">
        <v>98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579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18. 4. 2024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ROUND((SUM(BE125:BE219)),  2)</f>
        <v>0</v>
      </c>
      <c r="G33" s="39"/>
      <c r="H33" s="39"/>
      <c r="I33" s="156">
        <v>0.20999999999999999</v>
      </c>
      <c r="J33" s="155">
        <f>ROUND(((SUM(BE125:BE219))*I33),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ROUND((SUM(BF125:BF219)),  2)</f>
        <v>0</v>
      </c>
      <c r="G34" s="39"/>
      <c r="H34" s="39"/>
      <c r="I34" s="156">
        <v>0.12</v>
      </c>
      <c r="J34" s="155">
        <f>ROUND(((SUM(BF125:BF219))*I34),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ROUND((SUM(BG125:BG219)),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ROUND((SUM(BH125:BH219)),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ROUND((SUM(BI125:BI219)),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Výstavba hygienického zařízení Paradráha Trutnov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003 - Přípojky inženýrských sítí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Trutnov</v>
      </c>
      <c r="G89" s="41"/>
      <c r="H89" s="41"/>
      <c r="I89" s="33" t="s">
        <v>22</v>
      </c>
      <c r="J89" s="80" t="str">
        <f>IF(J12="","",J12)</f>
        <v>18. 4. 2024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Trutnov</v>
      </c>
      <c r="G91" s="41"/>
      <c r="H91" s="41"/>
      <c r="I91" s="33" t="s">
        <v>30</v>
      </c>
      <c r="J91" s="37" t="str">
        <f>E21</f>
        <v>Ing. Jan Klenčík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 Lenka Kasperová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101</v>
      </c>
      <c r="D94" s="177"/>
      <c r="E94" s="177"/>
      <c r="F94" s="177"/>
      <c r="G94" s="177"/>
      <c r="H94" s="177"/>
      <c r="I94" s="177"/>
      <c r="J94" s="178" t="s">
        <v>102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103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104</v>
      </c>
    </row>
    <row r="97" s="9" customFormat="1" ht="24.96" customHeight="1">
      <c r="A97" s="9"/>
      <c r="B97" s="180"/>
      <c r="C97" s="181"/>
      <c r="D97" s="182" t="s">
        <v>167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168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169</v>
      </c>
      <c r="E99" s="189"/>
      <c r="F99" s="189"/>
      <c r="G99" s="189"/>
      <c r="H99" s="189"/>
      <c r="I99" s="189"/>
      <c r="J99" s="190">
        <f>J170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171</v>
      </c>
      <c r="E100" s="189"/>
      <c r="F100" s="189"/>
      <c r="G100" s="189"/>
      <c r="H100" s="189"/>
      <c r="I100" s="189"/>
      <c r="J100" s="190">
        <f>J179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580</v>
      </c>
      <c r="E101" s="189"/>
      <c r="F101" s="189"/>
      <c r="G101" s="189"/>
      <c r="H101" s="189"/>
      <c r="I101" s="189"/>
      <c r="J101" s="190">
        <f>J184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175</v>
      </c>
      <c r="E102" s="189"/>
      <c r="F102" s="189"/>
      <c r="G102" s="189"/>
      <c r="H102" s="189"/>
      <c r="I102" s="189"/>
      <c r="J102" s="190">
        <f>J208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176</v>
      </c>
      <c r="E103" s="183"/>
      <c r="F103" s="183"/>
      <c r="G103" s="183"/>
      <c r="H103" s="183"/>
      <c r="I103" s="183"/>
      <c r="J103" s="184">
        <f>J210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581</v>
      </c>
      <c r="E104" s="189"/>
      <c r="F104" s="189"/>
      <c r="G104" s="189"/>
      <c r="H104" s="189"/>
      <c r="I104" s="189"/>
      <c r="J104" s="190">
        <f>J211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582</v>
      </c>
      <c r="E105" s="183"/>
      <c r="F105" s="183"/>
      <c r="G105" s="183"/>
      <c r="H105" s="183"/>
      <c r="I105" s="183"/>
      <c r="J105" s="184">
        <f>J215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109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75" t="str">
        <f>E7</f>
        <v>Výstavba hygienického zařízení Paradráha Trutnov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98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003 - Přípojky inženýrských sítí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F12</f>
        <v>Trutnov</v>
      </c>
      <c r="G119" s="41"/>
      <c r="H119" s="41"/>
      <c r="I119" s="33" t="s">
        <v>22</v>
      </c>
      <c r="J119" s="80" t="str">
        <f>IF(J12="","",J12)</f>
        <v>18. 4. 2024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24</v>
      </c>
      <c r="D121" s="41"/>
      <c r="E121" s="41"/>
      <c r="F121" s="28" t="str">
        <f>E15</f>
        <v>Město Trutnov</v>
      </c>
      <c r="G121" s="41"/>
      <c r="H121" s="41"/>
      <c r="I121" s="33" t="s">
        <v>30</v>
      </c>
      <c r="J121" s="37" t="str">
        <f>E21</f>
        <v>Ing. Jan Klenčík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IF(E18="","",E18)</f>
        <v>Vyplň údaj</v>
      </c>
      <c r="G122" s="41"/>
      <c r="H122" s="41"/>
      <c r="I122" s="33" t="s">
        <v>33</v>
      </c>
      <c r="J122" s="37" t="str">
        <f>E24</f>
        <v>Ing. Lenka Kasperová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192"/>
      <c r="B124" s="193"/>
      <c r="C124" s="194" t="s">
        <v>110</v>
      </c>
      <c r="D124" s="195" t="s">
        <v>61</v>
      </c>
      <c r="E124" s="195" t="s">
        <v>57</v>
      </c>
      <c r="F124" s="195" t="s">
        <v>58</v>
      </c>
      <c r="G124" s="195" t="s">
        <v>111</v>
      </c>
      <c r="H124" s="195" t="s">
        <v>112</v>
      </c>
      <c r="I124" s="195" t="s">
        <v>113</v>
      </c>
      <c r="J124" s="195" t="s">
        <v>102</v>
      </c>
      <c r="K124" s="196" t="s">
        <v>114</v>
      </c>
      <c r="L124" s="197"/>
      <c r="M124" s="101" t="s">
        <v>1</v>
      </c>
      <c r="N124" s="102" t="s">
        <v>40</v>
      </c>
      <c r="O124" s="102" t="s">
        <v>115</v>
      </c>
      <c r="P124" s="102" t="s">
        <v>116</v>
      </c>
      <c r="Q124" s="102" t="s">
        <v>117</v>
      </c>
      <c r="R124" s="102" t="s">
        <v>118</v>
      </c>
      <c r="S124" s="102" t="s">
        <v>119</v>
      </c>
      <c r="T124" s="103" t="s">
        <v>120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9"/>
      <c r="B125" s="40"/>
      <c r="C125" s="108" t="s">
        <v>121</v>
      </c>
      <c r="D125" s="41"/>
      <c r="E125" s="41"/>
      <c r="F125" s="41"/>
      <c r="G125" s="41"/>
      <c r="H125" s="41"/>
      <c r="I125" s="41"/>
      <c r="J125" s="198">
        <f>BK125</f>
        <v>0</v>
      </c>
      <c r="K125" s="41"/>
      <c r="L125" s="45"/>
      <c r="M125" s="104"/>
      <c r="N125" s="199"/>
      <c r="O125" s="105"/>
      <c r="P125" s="200">
        <f>P126+P210+P215</f>
        <v>0</v>
      </c>
      <c r="Q125" s="105"/>
      <c r="R125" s="200">
        <f>R126+R210+R215</f>
        <v>9.1709133999999999</v>
      </c>
      <c r="S125" s="105"/>
      <c r="T125" s="201">
        <f>T126+T210+T215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75</v>
      </c>
      <c r="AU125" s="18" t="s">
        <v>104</v>
      </c>
      <c r="BK125" s="202">
        <f>BK126+BK210+BK215</f>
        <v>0</v>
      </c>
    </row>
    <row r="126" s="12" customFormat="1" ht="25.92" customHeight="1">
      <c r="A126" s="12"/>
      <c r="B126" s="203"/>
      <c r="C126" s="204"/>
      <c r="D126" s="205" t="s">
        <v>75</v>
      </c>
      <c r="E126" s="206" t="s">
        <v>182</v>
      </c>
      <c r="F126" s="206" t="s">
        <v>183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P127+P170+P179+P184+P208</f>
        <v>0</v>
      </c>
      <c r="Q126" s="211"/>
      <c r="R126" s="212">
        <f>R127+R170+R179+R184+R208</f>
        <v>9.1697334000000001</v>
      </c>
      <c r="S126" s="211"/>
      <c r="T126" s="213">
        <f>T127+T170+T179+T184+T208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84</v>
      </c>
      <c r="AT126" s="215" t="s">
        <v>75</v>
      </c>
      <c r="AU126" s="215" t="s">
        <v>76</v>
      </c>
      <c r="AY126" s="214" t="s">
        <v>125</v>
      </c>
      <c r="BK126" s="216">
        <f>BK127+BK170+BK179+BK184+BK208</f>
        <v>0</v>
      </c>
    </row>
    <row r="127" s="12" customFormat="1" ht="22.8" customHeight="1">
      <c r="A127" s="12"/>
      <c r="B127" s="203"/>
      <c r="C127" s="204"/>
      <c r="D127" s="205" t="s">
        <v>75</v>
      </c>
      <c r="E127" s="217" t="s">
        <v>84</v>
      </c>
      <c r="F127" s="217" t="s">
        <v>184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SUM(P128:P169)</f>
        <v>0</v>
      </c>
      <c r="Q127" s="211"/>
      <c r="R127" s="212">
        <f>SUM(R128:R169)</f>
        <v>9.0015400000000003</v>
      </c>
      <c r="S127" s="211"/>
      <c r="T127" s="213">
        <f>SUM(T128:T169)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84</v>
      </c>
      <c r="AT127" s="215" t="s">
        <v>75</v>
      </c>
      <c r="AU127" s="215" t="s">
        <v>84</v>
      </c>
      <c r="AY127" s="214" t="s">
        <v>125</v>
      </c>
      <c r="BK127" s="216">
        <f>SUM(BK128:BK169)</f>
        <v>0</v>
      </c>
    </row>
    <row r="128" s="2" customFormat="1" ht="24.15" customHeight="1">
      <c r="A128" s="39"/>
      <c r="B128" s="40"/>
      <c r="C128" s="219" t="s">
        <v>84</v>
      </c>
      <c r="D128" s="219" t="s">
        <v>128</v>
      </c>
      <c r="E128" s="220" t="s">
        <v>185</v>
      </c>
      <c r="F128" s="221" t="s">
        <v>186</v>
      </c>
      <c r="G128" s="222" t="s">
        <v>187</v>
      </c>
      <c r="H128" s="223">
        <v>44</v>
      </c>
      <c r="I128" s="224"/>
      <c r="J128" s="225">
        <f>ROUND(I128*H128,2)</f>
        <v>0</v>
      </c>
      <c r="K128" s="221" t="s">
        <v>132</v>
      </c>
      <c r="L128" s="45"/>
      <c r="M128" s="226" t="s">
        <v>1</v>
      </c>
      <c r="N128" s="227" t="s">
        <v>41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188</v>
      </c>
      <c r="AT128" s="230" t="s">
        <v>128</v>
      </c>
      <c r="AU128" s="230" t="s">
        <v>86</v>
      </c>
      <c r="AY128" s="18" t="s">
        <v>125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84</v>
      </c>
      <c r="BK128" s="231">
        <f>ROUND(I128*H128,2)</f>
        <v>0</v>
      </c>
      <c r="BL128" s="18" t="s">
        <v>188</v>
      </c>
      <c r="BM128" s="230" t="s">
        <v>583</v>
      </c>
    </row>
    <row r="129" s="13" customFormat="1">
      <c r="A129" s="13"/>
      <c r="B129" s="238"/>
      <c r="C129" s="239"/>
      <c r="D129" s="240" t="s">
        <v>190</v>
      </c>
      <c r="E129" s="241" t="s">
        <v>1</v>
      </c>
      <c r="F129" s="242" t="s">
        <v>191</v>
      </c>
      <c r="G129" s="239"/>
      <c r="H129" s="241" t="s">
        <v>1</v>
      </c>
      <c r="I129" s="243"/>
      <c r="J129" s="239"/>
      <c r="K129" s="239"/>
      <c r="L129" s="244"/>
      <c r="M129" s="245"/>
      <c r="N129" s="246"/>
      <c r="O129" s="246"/>
      <c r="P129" s="246"/>
      <c r="Q129" s="246"/>
      <c r="R129" s="246"/>
      <c r="S129" s="246"/>
      <c r="T129" s="24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8" t="s">
        <v>190</v>
      </c>
      <c r="AU129" s="248" t="s">
        <v>86</v>
      </c>
      <c r="AV129" s="13" t="s">
        <v>84</v>
      </c>
      <c r="AW129" s="13" t="s">
        <v>32</v>
      </c>
      <c r="AX129" s="13" t="s">
        <v>76</v>
      </c>
      <c r="AY129" s="248" t="s">
        <v>125</v>
      </c>
    </row>
    <row r="130" s="14" customFormat="1">
      <c r="A130" s="14"/>
      <c r="B130" s="249"/>
      <c r="C130" s="250"/>
      <c r="D130" s="240" t="s">
        <v>190</v>
      </c>
      <c r="E130" s="251" t="s">
        <v>1</v>
      </c>
      <c r="F130" s="252" t="s">
        <v>584</v>
      </c>
      <c r="G130" s="250"/>
      <c r="H130" s="253">
        <v>22.399999999999999</v>
      </c>
      <c r="I130" s="254"/>
      <c r="J130" s="250"/>
      <c r="K130" s="250"/>
      <c r="L130" s="255"/>
      <c r="M130" s="256"/>
      <c r="N130" s="257"/>
      <c r="O130" s="257"/>
      <c r="P130" s="257"/>
      <c r="Q130" s="257"/>
      <c r="R130" s="257"/>
      <c r="S130" s="257"/>
      <c r="T130" s="25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9" t="s">
        <v>190</v>
      </c>
      <c r="AU130" s="259" t="s">
        <v>86</v>
      </c>
      <c r="AV130" s="14" t="s">
        <v>86</v>
      </c>
      <c r="AW130" s="14" t="s">
        <v>32</v>
      </c>
      <c r="AX130" s="14" t="s">
        <v>76</v>
      </c>
      <c r="AY130" s="259" t="s">
        <v>125</v>
      </c>
    </row>
    <row r="131" s="14" customFormat="1">
      <c r="A131" s="14"/>
      <c r="B131" s="249"/>
      <c r="C131" s="250"/>
      <c r="D131" s="240" t="s">
        <v>190</v>
      </c>
      <c r="E131" s="251" t="s">
        <v>1</v>
      </c>
      <c r="F131" s="252" t="s">
        <v>585</v>
      </c>
      <c r="G131" s="250"/>
      <c r="H131" s="253">
        <v>9.3000000000000007</v>
      </c>
      <c r="I131" s="254"/>
      <c r="J131" s="250"/>
      <c r="K131" s="250"/>
      <c r="L131" s="255"/>
      <c r="M131" s="256"/>
      <c r="N131" s="257"/>
      <c r="O131" s="257"/>
      <c r="P131" s="257"/>
      <c r="Q131" s="257"/>
      <c r="R131" s="257"/>
      <c r="S131" s="257"/>
      <c r="T131" s="25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9" t="s">
        <v>190</v>
      </c>
      <c r="AU131" s="259" t="s">
        <v>86</v>
      </c>
      <c r="AV131" s="14" t="s">
        <v>86</v>
      </c>
      <c r="AW131" s="14" t="s">
        <v>32</v>
      </c>
      <c r="AX131" s="14" t="s">
        <v>76</v>
      </c>
      <c r="AY131" s="259" t="s">
        <v>125</v>
      </c>
    </row>
    <row r="132" s="14" customFormat="1">
      <c r="A132" s="14"/>
      <c r="B132" s="249"/>
      <c r="C132" s="250"/>
      <c r="D132" s="240" t="s">
        <v>190</v>
      </c>
      <c r="E132" s="251" t="s">
        <v>1</v>
      </c>
      <c r="F132" s="252" t="s">
        <v>586</v>
      </c>
      <c r="G132" s="250"/>
      <c r="H132" s="253">
        <v>4.7999999999999998</v>
      </c>
      <c r="I132" s="254"/>
      <c r="J132" s="250"/>
      <c r="K132" s="250"/>
      <c r="L132" s="255"/>
      <c r="M132" s="256"/>
      <c r="N132" s="257"/>
      <c r="O132" s="257"/>
      <c r="P132" s="257"/>
      <c r="Q132" s="257"/>
      <c r="R132" s="257"/>
      <c r="S132" s="257"/>
      <c r="T132" s="25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9" t="s">
        <v>190</v>
      </c>
      <c r="AU132" s="259" t="s">
        <v>86</v>
      </c>
      <c r="AV132" s="14" t="s">
        <v>86</v>
      </c>
      <c r="AW132" s="14" t="s">
        <v>32</v>
      </c>
      <c r="AX132" s="14" t="s">
        <v>76</v>
      </c>
      <c r="AY132" s="259" t="s">
        <v>125</v>
      </c>
    </row>
    <row r="133" s="14" customFormat="1">
      <c r="A133" s="14"/>
      <c r="B133" s="249"/>
      <c r="C133" s="250"/>
      <c r="D133" s="240" t="s">
        <v>190</v>
      </c>
      <c r="E133" s="251" t="s">
        <v>1</v>
      </c>
      <c r="F133" s="252" t="s">
        <v>587</v>
      </c>
      <c r="G133" s="250"/>
      <c r="H133" s="253">
        <v>7.5</v>
      </c>
      <c r="I133" s="254"/>
      <c r="J133" s="250"/>
      <c r="K133" s="250"/>
      <c r="L133" s="255"/>
      <c r="M133" s="256"/>
      <c r="N133" s="257"/>
      <c r="O133" s="257"/>
      <c r="P133" s="257"/>
      <c r="Q133" s="257"/>
      <c r="R133" s="257"/>
      <c r="S133" s="257"/>
      <c r="T133" s="25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9" t="s">
        <v>190</v>
      </c>
      <c r="AU133" s="259" t="s">
        <v>86</v>
      </c>
      <c r="AV133" s="14" t="s">
        <v>86</v>
      </c>
      <c r="AW133" s="14" t="s">
        <v>32</v>
      </c>
      <c r="AX133" s="14" t="s">
        <v>76</v>
      </c>
      <c r="AY133" s="259" t="s">
        <v>125</v>
      </c>
    </row>
    <row r="134" s="15" customFormat="1">
      <c r="A134" s="15"/>
      <c r="B134" s="260"/>
      <c r="C134" s="261"/>
      <c r="D134" s="240" t="s">
        <v>190</v>
      </c>
      <c r="E134" s="262" t="s">
        <v>1</v>
      </c>
      <c r="F134" s="263" t="s">
        <v>202</v>
      </c>
      <c r="G134" s="261"/>
      <c r="H134" s="264">
        <v>44</v>
      </c>
      <c r="I134" s="265"/>
      <c r="J134" s="261"/>
      <c r="K134" s="261"/>
      <c r="L134" s="266"/>
      <c r="M134" s="267"/>
      <c r="N134" s="268"/>
      <c r="O134" s="268"/>
      <c r="P134" s="268"/>
      <c r="Q134" s="268"/>
      <c r="R134" s="268"/>
      <c r="S134" s="268"/>
      <c r="T134" s="269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0" t="s">
        <v>190</v>
      </c>
      <c r="AU134" s="270" t="s">
        <v>86</v>
      </c>
      <c r="AV134" s="15" t="s">
        <v>188</v>
      </c>
      <c r="AW134" s="15" t="s">
        <v>32</v>
      </c>
      <c r="AX134" s="15" t="s">
        <v>84</v>
      </c>
      <c r="AY134" s="270" t="s">
        <v>125</v>
      </c>
    </row>
    <row r="135" s="2" customFormat="1" ht="33" customHeight="1">
      <c r="A135" s="39"/>
      <c r="B135" s="40"/>
      <c r="C135" s="219" t="s">
        <v>86</v>
      </c>
      <c r="D135" s="219" t="s">
        <v>128</v>
      </c>
      <c r="E135" s="220" t="s">
        <v>193</v>
      </c>
      <c r="F135" s="221" t="s">
        <v>194</v>
      </c>
      <c r="G135" s="222" t="s">
        <v>195</v>
      </c>
      <c r="H135" s="223">
        <v>44.280000000000001</v>
      </c>
      <c r="I135" s="224"/>
      <c r="J135" s="225">
        <f>ROUND(I135*H135,2)</f>
        <v>0</v>
      </c>
      <c r="K135" s="221" t="s">
        <v>132</v>
      </c>
      <c r="L135" s="45"/>
      <c r="M135" s="226" t="s">
        <v>1</v>
      </c>
      <c r="N135" s="227" t="s">
        <v>41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188</v>
      </c>
      <c r="AT135" s="230" t="s">
        <v>128</v>
      </c>
      <c r="AU135" s="230" t="s">
        <v>86</v>
      </c>
      <c r="AY135" s="18" t="s">
        <v>125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84</v>
      </c>
      <c r="BK135" s="231">
        <f>ROUND(I135*H135,2)</f>
        <v>0</v>
      </c>
      <c r="BL135" s="18" t="s">
        <v>188</v>
      </c>
      <c r="BM135" s="230" t="s">
        <v>588</v>
      </c>
    </row>
    <row r="136" s="14" customFormat="1">
      <c r="A136" s="14"/>
      <c r="B136" s="249"/>
      <c r="C136" s="250"/>
      <c r="D136" s="240" t="s">
        <v>190</v>
      </c>
      <c r="E136" s="251" t="s">
        <v>1</v>
      </c>
      <c r="F136" s="252" t="s">
        <v>589</v>
      </c>
      <c r="G136" s="250"/>
      <c r="H136" s="253">
        <v>26.879999999999999</v>
      </c>
      <c r="I136" s="254"/>
      <c r="J136" s="250"/>
      <c r="K136" s="250"/>
      <c r="L136" s="255"/>
      <c r="M136" s="256"/>
      <c r="N136" s="257"/>
      <c r="O136" s="257"/>
      <c r="P136" s="257"/>
      <c r="Q136" s="257"/>
      <c r="R136" s="257"/>
      <c r="S136" s="257"/>
      <c r="T136" s="25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9" t="s">
        <v>190</v>
      </c>
      <c r="AU136" s="259" t="s">
        <v>86</v>
      </c>
      <c r="AV136" s="14" t="s">
        <v>86</v>
      </c>
      <c r="AW136" s="14" t="s">
        <v>32</v>
      </c>
      <c r="AX136" s="14" t="s">
        <v>76</v>
      </c>
      <c r="AY136" s="259" t="s">
        <v>125</v>
      </c>
    </row>
    <row r="137" s="14" customFormat="1">
      <c r="A137" s="14"/>
      <c r="B137" s="249"/>
      <c r="C137" s="250"/>
      <c r="D137" s="240" t="s">
        <v>190</v>
      </c>
      <c r="E137" s="251" t="s">
        <v>1</v>
      </c>
      <c r="F137" s="252" t="s">
        <v>590</v>
      </c>
      <c r="G137" s="250"/>
      <c r="H137" s="253">
        <v>11.16</v>
      </c>
      <c r="I137" s="254"/>
      <c r="J137" s="250"/>
      <c r="K137" s="250"/>
      <c r="L137" s="255"/>
      <c r="M137" s="256"/>
      <c r="N137" s="257"/>
      <c r="O137" s="257"/>
      <c r="P137" s="257"/>
      <c r="Q137" s="257"/>
      <c r="R137" s="257"/>
      <c r="S137" s="257"/>
      <c r="T137" s="25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9" t="s">
        <v>190</v>
      </c>
      <c r="AU137" s="259" t="s">
        <v>86</v>
      </c>
      <c r="AV137" s="14" t="s">
        <v>86</v>
      </c>
      <c r="AW137" s="14" t="s">
        <v>32</v>
      </c>
      <c r="AX137" s="14" t="s">
        <v>76</v>
      </c>
      <c r="AY137" s="259" t="s">
        <v>125</v>
      </c>
    </row>
    <row r="138" s="14" customFormat="1">
      <c r="A138" s="14"/>
      <c r="B138" s="249"/>
      <c r="C138" s="250"/>
      <c r="D138" s="240" t="s">
        <v>190</v>
      </c>
      <c r="E138" s="251" t="s">
        <v>1</v>
      </c>
      <c r="F138" s="252" t="s">
        <v>591</v>
      </c>
      <c r="G138" s="250"/>
      <c r="H138" s="253">
        <v>6.2400000000000002</v>
      </c>
      <c r="I138" s="254"/>
      <c r="J138" s="250"/>
      <c r="K138" s="250"/>
      <c r="L138" s="255"/>
      <c r="M138" s="256"/>
      <c r="N138" s="257"/>
      <c r="O138" s="257"/>
      <c r="P138" s="257"/>
      <c r="Q138" s="257"/>
      <c r="R138" s="257"/>
      <c r="S138" s="257"/>
      <c r="T138" s="25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9" t="s">
        <v>190</v>
      </c>
      <c r="AU138" s="259" t="s">
        <v>86</v>
      </c>
      <c r="AV138" s="14" t="s">
        <v>86</v>
      </c>
      <c r="AW138" s="14" t="s">
        <v>32</v>
      </c>
      <c r="AX138" s="14" t="s">
        <v>76</v>
      </c>
      <c r="AY138" s="259" t="s">
        <v>125</v>
      </c>
    </row>
    <row r="139" s="15" customFormat="1">
      <c r="A139" s="15"/>
      <c r="B139" s="260"/>
      <c r="C139" s="261"/>
      <c r="D139" s="240" t="s">
        <v>190</v>
      </c>
      <c r="E139" s="262" t="s">
        <v>570</v>
      </c>
      <c r="F139" s="263" t="s">
        <v>202</v>
      </c>
      <c r="G139" s="261"/>
      <c r="H139" s="264">
        <v>44.280000000000001</v>
      </c>
      <c r="I139" s="265"/>
      <c r="J139" s="261"/>
      <c r="K139" s="261"/>
      <c r="L139" s="266"/>
      <c r="M139" s="267"/>
      <c r="N139" s="268"/>
      <c r="O139" s="268"/>
      <c r="P139" s="268"/>
      <c r="Q139" s="268"/>
      <c r="R139" s="268"/>
      <c r="S139" s="268"/>
      <c r="T139" s="269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0" t="s">
        <v>190</v>
      </c>
      <c r="AU139" s="270" t="s">
        <v>86</v>
      </c>
      <c r="AV139" s="15" t="s">
        <v>188</v>
      </c>
      <c r="AW139" s="15" t="s">
        <v>32</v>
      </c>
      <c r="AX139" s="15" t="s">
        <v>84</v>
      </c>
      <c r="AY139" s="270" t="s">
        <v>125</v>
      </c>
    </row>
    <row r="140" s="2" customFormat="1" ht="33" customHeight="1">
      <c r="A140" s="39"/>
      <c r="B140" s="40"/>
      <c r="C140" s="219" t="s">
        <v>141</v>
      </c>
      <c r="D140" s="219" t="s">
        <v>128</v>
      </c>
      <c r="E140" s="220" t="s">
        <v>592</v>
      </c>
      <c r="F140" s="221" t="s">
        <v>593</v>
      </c>
      <c r="G140" s="222" t="s">
        <v>195</v>
      </c>
      <c r="H140" s="223">
        <v>4.5</v>
      </c>
      <c r="I140" s="224"/>
      <c r="J140" s="225">
        <f>ROUND(I140*H140,2)</f>
        <v>0</v>
      </c>
      <c r="K140" s="221" t="s">
        <v>132</v>
      </c>
      <c r="L140" s="45"/>
      <c r="M140" s="226" t="s">
        <v>1</v>
      </c>
      <c r="N140" s="227" t="s">
        <v>41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188</v>
      </c>
      <c r="AT140" s="230" t="s">
        <v>128</v>
      </c>
      <c r="AU140" s="230" t="s">
        <v>86</v>
      </c>
      <c r="AY140" s="18" t="s">
        <v>125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84</v>
      </c>
      <c r="BK140" s="231">
        <f>ROUND(I140*H140,2)</f>
        <v>0</v>
      </c>
      <c r="BL140" s="18" t="s">
        <v>188</v>
      </c>
      <c r="BM140" s="230" t="s">
        <v>594</v>
      </c>
    </row>
    <row r="141" s="14" customFormat="1">
      <c r="A141" s="14"/>
      <c r="B141" s="249"/>
      <c r="C141" s="250"/>
      <c r="D141" s="240" t="s">
        <v>190</v>
      </c>
      <c r="E141" s="251" t="s">
        <v>1</v>
      </c>
      <c r="F141" s="252" t="s">
        <v>595</v>
      </c>
      <c r="G141" s="250"/>
      <c r="H141" s="253">
        <v>4.5</v>
      </c>
      <c r="I141" s="254"/>
      <c r="J141" s="250"/>
      <c r="K141" s="250"/>
      <c r="L141" s="255"/>
      <c r="M141" s="256"/>
      <c r="N141" s="257"/>
      <c r="O141" s="257"/>
      <c r="P141" s="257"/>
      <c r="Q141" s="257"/>
      <c r="R141" s="257"/>
      <c r="S141" s="257"/>
      <c r="T141" s="25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9" t="s">
        <v>190</v>
      </c>
      <c r="AU141" s="259" t="s">
        <v>86</v>
      </c>
      <c r="AV141" s="14" t="s">
        <v>86</v>
      </c>
      <c r="AW141" s="14" t="s">
        <v>32</v>
      </c>
      <c r="AX141" s="14" t="s">
        <v>76</v>
      </c>
      <c r="AY141" s="259" t="s">
        <v>125</v>
      </c>
    </row>
    <row r="142" s="15" customFormat="1">
      <c r="A142" s="15"/>
      <c r="B142" s="260"/>
      <c r="C142" s="261"/>
      <c r="D142" s="240" t="s">
        <v>190</v>
      </c>
      <c r="E142" s="262" t="s">
        <v>573</v>
      </c>
      <c r="F142" s="263" t="s">
        <v>202</v>
      </c>
      <c r="G142" s="261"/>
      <c r="H142" s="264">
        <v>4.5</v>
      </c>
      <c r="I142" s="265"/>
      <c r="J142" s="261"/>
      <c r="K142" s="261"/>
      <c r="L142" s="266"/>
      <c r="M142" s="267"/>
      <c r="N142" s="268"/>
      <c r="O142" s="268"/>
      <c r="P142" s="268"/>
      <c r="Q142" s="268"/>
      <c r="R142" s="268"/>
      <c r="S142" s="268"/>
      <c r="T142" s="269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0" t="s">
        <v>190</v>
      </c>
      <c r="AU142" s="270" t="s">
        <v>86</v>
      </c>
      <c r="AV142" s="15" t="s">
        <v>188</v>
      </c>
      <c r="AW142" s="15" t="s">
        <v>32</v>
      </c>
      <c r="AX142" s="15" t="s">
        <v>84</v>
      </c>
      <c r="AY142" s="270" t="s">
        <v>125</v>
      </c>
    </row>
    <row r="143" s="2" customFormat="1" ht="37.8" customHeight="1">
      <c r="A143" s="39"/>
      <c r="B143" s="40"/>
      <c r="C143" s="219" t="s">
        <v>188</v>
      </c>
      <c r="D143" s="219" t="s">
        <v>128</v>
      </c>
      <c r="E143" s="220" t="s">
        <v>203</v>
      </c>
      <c r="F143" s="221" t="s">
        <v>204</v>
      </c>
      <c r="G143" s="222" t="s">
        <v>195</v>
      </c>
      <c r="H143" s="223">
        <v>11.593999999999999</v>
      </c>
      <c r="I143" s="224"/>
      <c r="J143" s="225">
        <f>ROUND(I143*H143,2)</f>
        <v>0</v>
      </c>
      <c r="K143" s="221" t="s">
        <v>132</v>
      </c>
      <c r="L143" s="45"/>
      <c r="M143" s="226" t="s">
        <v>1</v>
      </c>
      <c r="N143" s="227" t="s">
        <v>41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188</v>
      </c>
      <c r="AT143" s="230" t="s">
        <v>128</v>
      </c>
      <c r="AU143" s="230" t="s">
        <v>86</v>
      </c>
      <c r="AY143" s="18" t="s">
        <v>125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84</v>
      </c>
      <c r="BK143" s="231">
        <f>ROUND(I143*H143,2)</f>
        <v>0</v>
      </c>
      <c r="BL143" s="18" t="s">
        <v>188</v>
      </c>
      <c r="BM143" s="230" t="s">
        <v>596</v>
      </c>
    </row>
    <row r="144" s="14" customFormat="1">
      <c r="A144" s="14"/>
      <c r="B144" s="249"/>
      <c r="C144" s="250"/>
      <c r="D144" s="240" t="s">
        <v>190</v>
      </c>
      <c r="E144" s="251" t="s">
        <v>1</v>
      </c>
      <c r="F144" s="252" t="s">
        <v>597</v>
      </c>
      <c r="G144" s="250"/>
      <c r="H144" s="253">
        <v>11.593999999999999</v>
      </c>
      <c r="I144" s="254"/>
      <c r="J144" s="250"/>
      <c r="K144" s="250"/>
      <c r="L144" s="255"/>
      <c r="M144" s="256"/>
      <c r="N144" s="257"/>
      <c r="O144" s="257"/>
      <c r="P144" s="257"/>
      <c r="Q144" s="257"/>
      <c r="R144" s="257"/>
      <c r="S144" s="257"/>
      <c r="T144" s="25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9" t="s">
        <v>190</v>
      </c>
      <c r="AU144" s="259" t="s">
        <v>86</v>
      </c>
      <c r="AV144" s="14" t="s">
        <v>86</v>
      </c>
      <c r="AW144" s="14" t="s">
        <v>32</v>
      </c>
      <c r="AX144" s="14" t="s">
        <v>76</v>
      </c>
      <c r="AY144" s="259" t="s">
        <v>125</v>
      </c>
    </row>
    <row r="145" s="15" customFormat="1">
      <c r="A145" s="15"/>
      <c r="B145" s="260"/>
      <c r="C145" s="261"/>
      <c r="D145" s="240" t="s">
        <v>190</v>
      </c>
      <c r="E145" s="262" t="s">
        <v>152</v>
      </c>
      <c r="F145" s="263" t="s">
        <v>202</v>
      </c>
      <c r="G145" s="261"/>
      <c r="H145" s="264">
        <v>11.593999999999999</v>
      </c>
      <c r="I145" s="265"/>
      <c r="J145" s="261"/>
      <c r="K145" s="261"/>
      <c r="L145" s="266"/>
      <c r="M145" s="267"/>
      <c r="N145" s="268"/>
      <c r="O145" s="268"/>
      <c r="P145" s="268"/>
      <c r="Q145" s="268"/>
      <c r="R145" s="268"/>
      <c r="S145" s="268"/>
      <c r="T145" s="269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0" t="s">
        <v>190</v>
      </c>
      <c r="AU145" s="270" t="s">
        <v>86</v>
      </c>
      <c r="AV145" s="15" t="s">
        <v>188</v>
      </c>
      <c r="AW145" s="15" t="s">
        <v>32</v>
      </c>
      <c r="AX145" s="15" t="s">
        <v>84</v>
      </c>
      <c r="AY145" s="270" t="s">
        <v>125</v>
      </c>
    </row>
    <row r="146" s="2" customFormat="1" ht="24.15" customHeight="1">
      <c r="A146" s="39"/>
      <c r="B146" s="40"/>
      <c r="C146" s="219" t="s">
        <v>124</v>
      </c>
      <c r="D146" s="219" t="s">
        <v>128</v>
      </c>
      <c r="E146" s="220" t="s">
        <v>598</v>
      </c>
      <c r="F146" s="221" t="s">
        <v>599</v>
      </c>
      <c r="G146" s="222" t="s">
        <v>195</v>
      </c>
      <c r="H146" s="223">
        <v>41.686</v>
      </c>
      <c r="I146" s="224"/>
      <c r="J146" s="225">
        <f>ROUND(I146*H146,2)</f>
        <v>0</v>
      </c>
      <c r="K146" s="221" t="s">
        <v>132</v>
      </c>
      <c r="L146" s="45"/>
      <c r="M146" s="226" t="s">
        <v>1</v>
      </c>
      <c r="N146" s="227" t="s">
        <v>41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188</v>
      </c>
      <c r="AT146" s="230" t="s">
        <v>128</v>
      </c>
      <c r="AU146" s="230" t="s">
        <v>86</v>
      </c>
      <c r="AY146" s="18" t="s">
        <v>125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84</v>
      </c>
      <c r="BK146" s="231">
        <f>ROUND(I146*H146,2)</f>
        <v>0</v>
      </c>
      <c r="BL146" s="18" t="s">
        <v>188</v>
      </c>
      <c r="BM146" s="230" t="s">
        <v>600</v>
      </c>
    </row>
    <row r="147" s="14" customFormat="1">
      <c r="A147" s="14"/>
      <c r="B147" s="249"/>
      <c r="C147" s="250"/>
      <c r="D147" s="240" t="s">
        <v>190</v>
      </c>
      <c r="E147" s="251" t="s">
        <v>1</v>
      </c>
      <c r="F147" s="252" t="s">
        <v>601</v>
      </c>
      <c r="G147" s="250"/>
      <c r="H147" s="253">
        <v>37.186</v>
      </c>
      <c r="I147" s="254"/>
      <c r="J147" s="250"/>
      <c r="K147" s="250"/>
      <c r="L147" s="255"/>
      <c r="M147" s="256"/>
      <c r="N147" s="257"/>
      <c r="O147" s="257"/>
      <c r="P147" s="257"/>
      <c r="Q147" s="257"/>
      <c r="R147" s="257"/>
      <c r="S147" s="257"/>
      <c r="T147" s="25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9" t="s">
        <v>190</v>
      </c>
      <c r="AU147" s="259" t="s">
        <v>86</v>
      </c>
      <c r="AV147" s="14" t="s">
        <v>86</v>
      </c>
      <c r="AW147" s="14" t="s">
        <v>32</v>
      </c>
      <c r="AX147" s="14" t="s">
        <v>76</v>
      </c>
      <c r="AY147" s="259" t="s">
        <v>125</v>
      </c>
    </row>
    <row r="148" s="16" customFormat="1">
      <c r="A148" s="16"/>
      <c r="B148" s="293"/>
      <c r="C148" s="294"/>
      <c r="D148" s="240" t="s">
        <v>190</v>
      </c>
      <c r="E148" s="295" t="s">
        <v>577</v>
      </c>
      <c r="F148" s="296" t="s">
        <v>602</v>
      </c>
      <c r="G148" s="294"/>
      <c r="H148" s="297">
        <v>37.186</v>
      </c>
      <c r="I148" s="298"/>
      <c r="J148" s="294"/>
      <c r="K148" s="294"/>
      <c r="L148" s="299"/>
      <c r="M148" s="300"/>
      <c r="N148" s="301"/>
      <c r="O148" s="301"/>
      <c r="P148" s="301"/>
      <c r="Q148" s="301"/>
      <c r="R148" s="301"/>
      <c r="S148" s="301"/>
      <c r="T148" s="302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T148" s="303" t="s">
        <v>190</v>
      </c>
      <c r="AU148" s="303" t="s">
        <v>86</v>
      </c>
      <c r="AV148" s="16" t="s">
        <v>141</v>
      </c>
      <c r="AW148" s="16" t="s">
        <v>32</v>
      </c>
      <c r="AX148" s="16" t="s">
        <v>76</v>
      </c>
      <c r="AY148" s="303" t="s">
        <v>125</v>
      </c>
    </row>
    <row r="149" s="14" customFormat="1">
      <c r="A149" s="14"/>
      <c r="B149" s="249"/>
      <c r="C149" s="250"/>
      <c r="D149" s="240" t="s">
        <v>190</v>
      </c>
      <c r="E149" s="251" t="s">
        <v>1</v>
      </c>
      <c r="F149" s="252" t="s">
        <v>573</v>
      </c>
      <c r="G149" s="250"/>
      <c r="H149" s="253">
        <v>4.5</v>
      </c>
      <c r="I149" s="254"/>
      <c r="J149" s="250"/>
      <c r="K149" s="250"/>
      <c r="L149" s="255"/>
      <c r="M149" s="256"/>
      <c r="N149" s="257"/>
      <c r="O149" s="257"/>
      <c r="P149" s="257"/>
      <c r="Q149" s="257"/>
      <c r="R149" s="257"/>
      <c r="S149" s="257"/>
      <c r="T149" s="25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9" t="s">
        <v>190</v>
      </c>
      <c r="AU149" s="259" t="s">
        <v>86</v>
      </c>
      <c r="AV149" s="14" t="s">
        <v>86</v>
      </c>
      <c r="AW149" s="14" t="s">
        <v>32</v>
      </c>
      <c r="AX149" s="14" t="s">
        <v>76</v>
      </c>
      <c r="AY149" s="259" t="s">
        <v>125</v>
      </c>
    </row>
    <row r="150" s="15" customFormat="1">
      <c r="A150" s="15"/>
      <c r="B150" s="260"/>
      <c r="C150" s="261"/>
      <c r="D150" s="240" t="s">
        <v>190</v>
      </c>
      <c r="E150" s="262" t="s">
        <v>1</v>
      </c>
      <c r="F150" s="263" t="s">
        <v>202</v>
      </c>
      <c r="G150" s="261"/>
      <c r="H150" s="264">
        <v>41.686</v>
      </c>
      <c r="I150" s="265"/>
      <c r="J150" s="261"/>
      <c r="K150" s="261"/>
      <c r="L150" s="266"/>
      <c r="M150" s="267"/>
      <c r="N150" s="268"/>
      <c r="O150" s="268"/>
      <c r="P150" s="268"/>
      <c r="Q150" s="268"/>
      <c r="R150" s="268"/>
      <c r="S150" s="268"/>
      <c r="T150" s="269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0" t="s">
        <v>190</v>
      </c>
      <c r="AU150" s="270" t="s">
        <v>86</v>
      </c>
      <c r="AV150" s="15" t="s">
        <v>188</v>
      </c>
      <c r="AW150" s="15" t="s">
        <v>32</v>
      </c>
      <c r="AX150" s="15" t="s">
        <v>84</v>
      </c>
      <c r="AY150" s="270" t="s">
        <v>125</v>
      </c>
    </row>
    <row r="151" s="2" customFormat="1" ht="16.5" customHeight="1">
      <c r="A151" s="39"/>
      <c r="B151" s="40"/>
      <c r="C151" s="271" t="s">
        <v>218</v>
      </c>
      <c r="D151" s="271" t="s">
        <v>237</v>
      </c>
      <c r="E151" s="272" t="s">
        <v>603</v>
      </c>
      <c r="F151" s="273" t="s">
        <v>604</v>
      </c>
      <c r="G151" s="274" t="s">
        <v>215</v>
      </c>
      <c r="H151" s="275">
        <v>9</v>
      </c>
      <c r="I151" s="276"/>
      <c r="J151" s="277">
        <f>ROUND(I151*H151,2)</f>
        <v>0</v>
      </c>
      <c r="K151" s="273" t="s">
        <v>1</v>
      </c>
      <c r="L151" s="278"/>
      <c r="M151" s="279" t="s">
        <v>1</v>
      </c>
      <c r="N151" s="280" t="s">
        <v>41</v>
      </c>
      <c r="O151" s="92"/>
      <c r="P151" s="228">
        <f>O151*H151</f>
        <v>0</v>
      </c>
      <c r="Q151" s="228">
        <v>1</v>
      </c>
      <c r="R151" s="228">
        <f>Q151*H151</f>
        <v>9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226</v>
      </c>
      <c r="AT151" s="230" t="s">
        <v>237</v>
      </c>
      <c r="AU151" s="230" t="s">
        <v>86</v>
      </c>
      <c r="AY151" s="18" t="s">
        <v>125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84</v>
      </c>
      <c r="BK151" s="231">
        <f>ROUND(I151*H151,2)</f>
        <v>0</v>
      </c>
      <c r="BL151" s="18" t="s">
        <v>188</v>
      </c>
      <c r="BM151" s="230" t="s">
        <v>605</v>
      </c>
    </row>
    <row r="152" s="13" customFormat="1">
      <c r="A152" s="13"/>
      <c r="B152" s="238"/>
      <c r="C152" s="239"/>
      <c r="D152" s="240" t="s">
        <v>190</v>
      </c>
      <c r="E152" s="241" t="s">
        <v>1</v>
      </c>
      <c r="F152" s="242" t="s">
        <v>606</v>
      </c>
      <c r="G152" s="239"/>
      <c r="H152" s="241" t="s">
        <v>1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190</v>
      </c>
      <c r="AU152" s="248" t="s">
        <v>86</v>
      </c>
      <c r="AV152" s="13" t="s">
        <v>84</v>
      </c>
      <c r="AW152" s="13" t="s">
        <v>32</v>
      </c>
      <c r="AX152" s="13" t="s">
        <v>76</v>
      </c>
      <c r="AY152" s="248" t="s">
        <v>125</v>
      </c>
    </row>
    <row r="153" s="14" customFormat="1">
      <c r="A153" s="14"/>
      <c r="B153" s="249"/>
      <c r="C153" s="250"/>
      <c r="D153" s="240" t="s">
        <v>190</v>
      </c>
      <c r="E153" s="251" t="s">
        <v>1</v>
      </c>
      <c r="F153" s="252" t="s">
        <v>607</v>
      </c>
      <c r="G153" s="250"/>
      <c r="H153" s="253">
        <v>9</v>
      </c>
      <c r="I153" s="254"/>
      <c r="J153" s="250"/>
      <c r="K153" s="250"/>
      <c r="L153" s="255"/>
      <c r="M153" s="256"/>
      <c r="N153" s="257"/>
      <c r="O153" s="257"/>
      <c r="P153" s="257"/>
      <c r="Q153" s="257"/>
      <c r="R153" s="257"/>
      <c r="S153" s="257"/>
      <c r="T153" s="25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9" t="s">
        <v>190</v>
      </c>
      <c r="AU153" s="259" t="s">
        <v>86</v>
      </c>
      <c r="AV153" s="14" t="s">
        <v>86</v>
      </c>
      <c r="AW153" s="14" t="s">
        <v>32</v>
      </c>
      <c r="AX153" s="14" t="s">
        <v>84</v>
      </c>
      <c r="AY153" s="259" t="s">
        <v>125</v>
      </c>
    </row>
    <row r="154" s="2" customFormat="1" ht="33" customHeight="1">
      <c r="A154" s="39"/>
      <c r="B154" s="40"/>
      <c r="C154" s="219" t="s">
        <v>222</v>
      </c>
      <c r="D154" s="219" t="s">
        <v>128</v>
      </c>
      <c r="E154" s="220" t="s">
        <v>213</v>
      </c>
      <c r="F154" s="221" t="s">
        <v>214</v>
      </c>
      <c r="G154" s="222" t="s">
        <v>215</v>
      </c>
      <c r="H154" s="223">
        <v>20.869</v>
      </c>
      <c r="I154" s="224"/>
      <c r="J154" s="225">
        <f>ROUND(I154*H154,2)</f>
        <v>0</v>
      </c>
      <c r="K154" s="221" t="s">
        <v>132</v>
      </c>
      <c r="L154" s="45"/>
      <c r="M154" s="226" t="s">
        <v>1</v>
      </c>
      <c r="N154" s="227" t="s">
        <v>41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188</v>
      </c>
      <c r="AT154" s="230" t="s">
        <v>128</v>
      </c>
      <c r="AU154" s="230" t="s">
        <v>86</v>
      </c>
      <c r="AY154" s="18" t="s">
        <v>125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84</v>
      </c>
      <c r="BK154" s="231">
        <f>ROUND(I154*H154,2)</f>
        <v>0</v>
      </c>
      <c r="BL154" s="18" t="s">
        <v>188</v>
      </c>
      <c r="BM154" s="230" t="s">
        <v>608</v>
      </c>
    </row>
    <row r="155" s="14" customFormat="1">
      <c r="A155" s="14"/>
      <c r="B155" s="249"/>
      <c r="C155" s="250"/>
      <c r="D155" s="240" t="s">
        <v>190</v>
      </c>
      <c r="E155" s="251" t="s">
        <v>1</v>
      </c>
      <c r="F155" s="252" t="s">
        <v>217</v>
      </c>
      <c r="G155" s="250"/>
      <c r="H155" s="253">
        <v>20.869</v>
      </c>
      <c r="I155" s="254"/>
      <c r="J155" s="250"/>
      <c r="K155" s="250"/>
      <c r="L155" s="255"/>
      <c r="M155" s="256"/>
      <c r="N155" s="257"/>
      <c r="O155" s="257"/>
      <c r="P155" s="257"/>
      <c r="Q155" s="257"/>
      <c r="R155" s="257"/>
      <c r="S155" s="257"/>
      <c r="T155" s="25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9" t="s">
        <v>190</v>
      </c>
      <c r="AU155" s="259" t="s">
        <v>86</v>
      </c>
      <c r="AV155" s="14" t="s">
        <v>86</v>
      </c>
      <c r="AW155" s="14" t="s">
        <v>32</v>
      </c>
      <c r="AX155" s="14" t="s">
        <v>84</v>
      </c>
      <c r="AY155" s="259" t="s">
        <v>125</v>
      </c>
    </row>
    <row r="156" s="2" customFormat="1" ht="16.5" customHeight="1">
      <c r="A156" s="39"/>
      <c r="B156" s="40"/>
      <c r="C156" s="219" t="s">
        <v>226</v>
      </c>
      <c r="D156" s="219" t="s">
        <v>128</v>
      </c>
      <c r="E156" s="220" t="s">
        <v>219</v>
      </c>
      <c r="F156" s="221" t="s">
        <v>220</v>
      </c>
      <c r="G156" s="222" t="s">
        <v>195</v>
      </c>
      <c r="H156" s="223">
        <v>11.593999999999999</v>
      </c>
      <c r="I156" s="224"/>
      <c r="J156" s="225">
        <f>ROUND(I156*H156,2)</f>
        <v>0</v>
      </c>
      <c r="K156" s="221" t="s">
        <v>132</v>
      </c>
      <c r="L156" s="45"/>
      <c r="M156" s="226" t="s">
        <v>1</v>
      </c>
      <c r="N156" s="227" t="s">
        <v>41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188</v>
      </c>
      <c r="AT156" s="230" t="s">
        <v>128</v>
      </c>
      <c r="AU156" s="230" t="s">
        <v>86</v>
      </c>
      <c r="AY156" s="18" t="s">
        <v>125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84</v>
      </c>
      <c r="BK156" s="231">
        <f>ROUND(I156*H156,2)</f>
        <v>0</v>
      </c>
      <c r="BL156" s="18" t="s">
        <v>188</v>
      </c>
      <c r="BM156" s="230" t="s">
        <v>609</v>
      </c>
    </row>
    <row r="157" s="14" customFormat="1">
      <c r="A157" s="14"/>
      <c r="B157" s="249"/>
      <c r="C157" s="250"/>
      <c r="D157" s="240" t="s">
        <v>190</v>
      </c>
      <c r="E157" s="251" t="s">
        <v>1</v>
      </c>
      <c r="F157" s="252" t="s">
        <v>152</v>
      </c>
      <c r="G157" s="250"/>
      <c r="H157" s="253">
        <v>11.593999999999999</v>
      </c>
      <c r="I157" s="254"/>
      <c r="J157" s="250"/>
      <c r="K157" s="250"/>
      <c r="L157" s="255"/>
      <c r="M157" s="256"/>
      <c r="N157" s="257"/>
      <c r="O157" s="257"/>
      <c r="P157" s="257"/>
      <c r="Q157" s="257"/>
      <c r="R157" s="257"/>
      <c r="S157" s="257"/>
      <c r="T157" s="25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9" t="s">
        <v>190</v>
      </c>
      <c r="AU157" s="259" t="s">
        <v>86</v>
      </c>
      <c r="AV157" s="14" t="s">
        <v>86</v>
      </c>
      <c r="AW157" s="14" t="s">
        <v>32</v>
      </c>
      <c r="AX157" s="14" t="s">
        <v>84</v>
      </c>
      <c r="AY157" s="259" t="s">
        <v>125</v>
      </c>
    </row>
    <row r="158" s="2" customFormat="1" ht="37.8" customHeight="1">
      <c r="A158" s="39"/>
      <c r="B158" s="40"/>
      <c r="C158" s="219" t="s">
        <v>232</v>
      </c>
      <c r="D158" s="219" t="s">
        <v>128</v>
      </c>
      <c r="E158" s="220" t="s">
        <v>223</v>
      </c>
      <c r="F158" s="221" t="s">
        <v>224</v>
      </c>
      <c r="G158" s="222" t="s">
        <v>187</v>
      </c>
      <c r="H158" s="223">
        <v>44</v>
      </c>
      <c r="I158" s="224"/>
      <c r="J158" s="225">
        <f>ROUND(I158*H158,2)</f>
        <v>0</v>
      </c>
      <c r="K158" s="221" t="s">
        <v>132</v>
      </c>
      <c r="L158" s="45"/>
      <c r="M158" s="226" t="s">
        <v>1</v>
      </c>
      <c r="N158" s="227" t="s">
        <v>41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188</v>
      </c>
      <c r="AT158" s="230" t="s">
        <v>128</v>
      </c>
      <c r="AU158" s="230" t="s">
        <v>86</v>
      </c>
      <c r="AY158" s="18" t="s">
        <v>125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84</v>
      </c>
      <c r="BK158" s="231">
        <f>ROUND(I158*H158,2)</f>
        <v>0</v>
      </c>
      <c r="BL158" s="18" t="s">
        <v>188</v>
      </c>
      <c r="BM158" s="230" t="s">
        <v>610</v>
      </c>
    </row>
    <row r="159" s="14" customFormat="1">
      <c r="A159" s="14"/>
      <c r="B159" s="249"/>
      <c r="C159" s="250"/>
      <c r="D159" s="240" t="s">
        <v>190</v>
      </c>
      <c r="E159" s="251" t="s">
        <v>1</v>
      </c>
      <c r="F159" s="252" t="s">
        <v>154</v>
      </c>
      <c r="G159" s="250"/>
      <c r="H159" s="253">
        <v>44</v>
      </c>
      <c r="I159" s="254"/>
      <c r="J159" s="250"/>
      <c r="K159" s="250"/>
      <c r="L159" s="255"/>
      <c r="M159" s="256"/>
      <c r="N159" s="257"/>
      <c r="O159" s="257"/>
      <c r="P159" s="257"/>
      <c r="Q159" s="257"/>
      <c r="R159" s="257"/>
      <c r="S159" s="257"/>
      <c r="T159" s="25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9" t="s">
        <v>190</v>
      </c>
      <c r="AU159" s="259" t="s">
        <v>86</v>
      </c>
      <c r="AV159" s="14" t="s">
        <v>86</v>
      </c>
      <c r="AW159" s="14" t="s">
        <v>32</v>
      </c>
      <c r="AX159" s="14" t="s">
        <v>84</v>
      </c>
      <c r="AY159" s="259" t="s">
        <v>125</v>
      </c>
    </row>
    <row r="160" s="2" customFormat="1" ht="24.15" customHeight="1">
      <c r="A160" s="39"/>
      <c r="B160" s="40"/>
      <c r="C160" s="219" t="s">
        <v>236</v>
      </c>
      <c r="D160" s="219" t="s">
        <v>128</v>
      </c>
      <c r="E160" s="220" t="s">
        <v>227</v>
      </c>
      <c r="F160" s="221" t="s">
        <v>228</v>
      </c>
      <c r="G160" s="222" t="s">
        <v>187</v>
      </c>
      <c r="H160" s="223">
        <v>44</v>
      </c>
      <c r="I160" s="224"/>
      <c r="J160" s="225">
        <f>ROUND(I160*H160,2)</f>
        <v>0</v>
      </c>
      <c r="K160" s="221" t="s">
        <v>132</v>
      </c>
      <c r="L160" s="45"/>
      <c r="M160" s="226" t="s">
        <v>1</v>
      </c>
      <c r="N160" s="227" t="s">
        <v>41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188</v>
      </c>
      <c r="AT160" s="230" t="s">
        <v>128</v>
      </c>
      <c r="AU160" s="230" t="s">
        <v>86</v>
      </c>
      <c r="AY160" s="18" t="s">
        <v>125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84</v>
      </c>
      <c r="BK160" s="231">
        <f>ROUND(I160*H160,2)</f>
        <v>0</v>
      </c>
      <c r="BL160" s="18" t="s">
        <v>188</v>
      </c>
      <c r="BM160" s="230" t="s">
        <v>611</v>
      </c>
    </row>
    <row r="161" s="14" customFormat="1">
      <c r="A161" s="14"/>
      <c r="B161" s="249"/>
      <c r="C161" s="250"/>
      <c r="D161" s="240" t="s">
        <v>190</v>
      </c>
      <c r="E161" s="251" t="s">
        <v>1</v>
      </c>
      <c r="F161" s="252" t="s">
        <v>584</v>
      </c>
      <c r="G161" s="250"/>
      <c r="H161" s="253">
        <v>22.399999999999999</v>
      </c>
      <c r="I161" s="254"/>
      <c r="J161" s="250"/>
      <c r="K161" s="250"/>
      <c r="L161" s="255"/>
      <c r="M161" s="256"/>
      <c r="N161" s="257"/>
      <c r="O161" s="257"/>
      <c r="P161" s="257"/>
      <c r="Q161" s="257"/>
      <c r="R161" s="257"/>
      <c r="S161" s="257"/>
      <c r="T161" s="25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9" t="s">
        <v>190</v>
      </c>
      <c r="AU161" s="259" t="s">
        <v>86</v>
      </c>
      <c r="AV161" s="14" t="s">
        <v>86</v>
      </c>
      <c r="AW161" s="14" t="s">
        <v>32</v>
      </c>
      <c r="AX161" s="14" t="s">
        <v>76</v>
      </c>
      <c r="AY161" s="259" t="s">
        <v>125</v>
      </c>
    </row>
    <row r="162" s="14" customFormat="1">
      <c r="A162" s="14"/>
      <c r="B162" s="249"/>
      <c r="C162" s="250"/>
      <c r="D162" s="240" t="s">
        <v>190</v>
      </c>
      <c r="E162" s="251" t="s">
        <v>1</v>
      </c>
      <c r="F162" s="252" t="s">
        <v>585</v>
      </c>
      <c r="G162" s="250"/>
      <c r="H162" s="253">
        <v>9.3000000000000007</v>
      </c>
      <c r="I162" s="254"/>
      <c r="J162" s="250"/>
      <c r="K162" s="250"/>
      <c r="L162" s="255"/>
      <c r="M162" s="256"/>
      <c r="N162" s="257"/>
      <c r="O162" s="257"/>
      <c r="P162" s="257"/>
      <c r="Q162" s="257"/>
      <c r="R162" s="257"/>
      <c r="S162" s="257"/>
      <c r="T162" s="25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9" t="s">
        <v>190</v>
      </c>
      <c r="AU162" s="259" t="s">
        <v>86</v>
      </c>
      <c r="AV162" s="14" t="s">
        <v>86</v>
      </c>
      <c r="AW162" s="14" t="s">
        <v>32</v>
      </c>
      <c r="AX162" s="14" t="s">
        <v>76</v>
      </c>
      <c r="AY162" s="259" t="s">
        <v>125</v>
      </c>
    </row>
    <row r="163" s="14" customFormat="1">
      <c r="A163" s="14"/>
      <c r="B163" s="249"/>
      <c r="C163" s="250"/>
      <c r="D163" s="240" t="s">
        <v>190</v>
      </c>
      <c r="E163" s="251" t="s">
        <v>1</v>
      </c>
      <c r="F163" s="252" t="s">
        <v>586</v>
      </c>
      <c r="G163" s="250"/>
      <c r="H163" s="253">
        <v>4.7999999999999998</v>
      </c>
      <c r="I163" s="254"/>
      <c r="J163" s="250"/>
      <c r="K163" s="250"/>
      <c r="L163" s="255"/>
      <c r="M163" s="256"/>
      <c r="N163" s="257"/>
      <c r="O163" s="257"/>
      <c r="P163" s="257"/>
      <c r="Q163" s="257"/>
      <c r="R163" s="257"/>
      <c r="S163" s="257"/>
      <c r="T163" s="25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9" t="s">
        <v>190</v>
      </c>
      <c r="AU163" s="259" t="s">
        <v>86</v>
      </c>
      <c r="AV163" s="14" t="s">
        <v>86</v>
      </c>
      <c r="AW163" s="14" t="s">
        <v>32</v>
      </c>
      <c r="AX163" s="14" t="s">
        <v>76</v>
      </c>
      <c r="AY163" s="259" t="s">
        <v>125</v>
      </c>
    </row>
    <row r="164" s="14" customFormat="1">
      <c r="A164" s="14"/>
      <c r="B164" s="249"/>
      <c r="C164" s="250"/>
      <c r="D164" s="240" t="s">
        <v>190</v>
      </c>
      <c r="E164" s="251" t="s">
        <v>1</v>
      </c>
      <c r="F164" s="252" t="s">
        <v>587</v>
      </c>
      <c r="G164" s="250"/>
      <c r="H164" s="253">
        <v>7.5</v>
      </c>
      <c r="I164" s="254"/>
      <c r="J164" s="250"/>
      <c r="K164" s="250"/>
      <c r="L164" s="255"/>
      <c r="M164" s="256"/>
      <c r="N164" s="257"/>
      <c r="O164" s="257"/>
      <c r="P164" s="257"/>
      <c r="Q164" s="257"/>
      <c r="R164" s="257"/>
      <c r="S164" s="257"/>
      <c r="T164" s="25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9" t="s">
        <v>190</v>
      </c>
      <c r="AU164" s="259" t="s">
        <v>86</v>
      </c>
      <c r="AV164" s="14" t="s">
        <v>86</v>
      </c>
      <c r="AW164" s="14" t="s">
        <v>32</v>
      </c>
      <c r="AX164" s="14" t="s">
        <v>76</v>
      </c>
      <c r="AY164" s="259" t="s">
        <v>125</v>
      </c>
    </row>
    <row r="165" s="15" customFormat="1">
      <c r="A165" s="15"/>
      <c r="B165" s="260"/>
      <c r="C165" s="261"/>
      <c r="D165" s="240" t="s">
        <v>190</v>
      </c>
      <c r="E165" s="262" t="s">
        <v>154</v>
      </c>
      <c r="F165" s="263" t="s">
        <v>202</v>
      </c>
      <c r="G165" s="261"/>
      <c r="H165" s="264">
        <v>44</v>
      </c>
      <c r="I165" s="265"/>
      <c r="J165" s="261"/>
      <c r="K165" s="261"/>
      <c r="L165" s="266"/>
      <c r="M165" s="267"/>
      <c r="N165" s="268"/>
      <c r="O165" s="268"/>
      <c r="P165" s="268"/>
      <c r="Q165" s="268"/>
      <c r="R165" s="268"/>
      <c r="S165" s="268"/>
      <c r="T165" s="269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0" t="s">
        <v>190</v>
      </c>
      <c r="AU165" s="270" t="s">
        <v>86</v>
      </c>
      <c r="AV165" s="15" t="s">
        <v>188</v>
      </c>
      <c r="AW165" s="15" t="s">
        <v>32</v>
      </c>
      <c r="AX165" s="15" t="s">
        <v>84</v>
      </c>
      <c r="AY165" s="270" t="s">
        <v>125</v>
      </c>
    </row>
    <row r="166" s="2" customFormat="1" ht="24.15" customHeight="1">
      <c r="A166" s="39"/>
      <c r="B166" s="40"/>
      <c r="C166" s="219" t="s">
        <v>243</v>
      </c>
      <c r="D166" s="219" t="s">
        <v>128</v>
      </c>
      <c r="E166" s="220" t="s">
        <v>233</v>
      </c>
      <c r="F166" s="221" t="s">
        <v>234</v>
      </c>
      <c r="G166" s="222" t="s">
        <v>187</v>
      </c>
      <c r="H166" s="223">
        <v>44</v>
      </c>
      <c r="I166" s="224"/>
      <c r="J166" s="225">
        <f>ROUND(I166*H166,2)</f>
        <v>0</v>
      </c>
      <c r="K166" s="221" t="s">
        <v>132</v>
      </c>
      <c r="L166" s="45"/>
      <c r="M166" s="226" t="s">
        <v>1</v>
      </c>
      <c r="N166" s="227" t="s">
        <v>41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188</v>
      </c>
      <c r="AT166" s="230" t="s">
        <v>128</v>
      </c>
      <c r="AU166" s="230" t="s">
        <v>86</v>
      </c>
      <c r="AY166" s="18" t="s">
        <v>125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84</v>
      </c>
      <c r="BK166" s="231">
        <f>ROUND(I166*H166,2)</f>
        <v>0</v>
      </c>
      <c r="BL166" s="18" t="s">
        <v>188</v>
      </c>
      <c r="BM166" s="230" t="s">
        <v>612</v>
      </c>
    </row>
    <row r="167" s="14" customFormat="1">
      <c r="A167" s="14"/>
      <c r="B167" s="249"/>
      <c r="C167" s="250"/>
      <c r="D167" s="240" t="s">
        <v>190</v>
      </c>
      <c r="E167" s="251" t="s">
        <v>1</v>
      </c>
      <c r="F167" s="252" t="s">
        <v>154</v>
      </c>
      <c r="G167" s="250"/>
      <c r="H167" s="253">
        <v>44</v>
      </c>
      <c r="I167" s="254"/>
      <c r="J167" s="250"/>
      <c r="K167" s="250"/>
      <c r="L167" s="255"/>
      <c r="M167" s="256"/>
      <c r="N167" s="257"/>
      <c r="O167" s="257"/>
      <c r="P167" s="257"/>
      <c r="Q167" s="257"/>
      <c r="R167" s="257"/>
      <c r="S167" s="257"/>
      <c r="T167" s="25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9" t="s">
        <v>190</v>
      </c>
      <c r="AU167" s="259" t="s">
        <v>86</v>
      </c>
      <c r="AV167" s="14" t="s">
        <v>86</v>
      </c>
      <c r="AW167" s="14" t="s">
        <v>32</v>
      </c>
      <c r="AX167" s="14" t="s">
        <v>84</v>
      </c>
      <c r="AY167" s="259" t="s">
        <v>125</v>
      </c>
    </row>
    <row r="168" s="2" customFormat="1" ht="16.5" customHeight="1">
      <c r="A168" s="39"/>
      <c r="B168" s="40"/>
      <c r="C168" s="271" t="s">
        <v>8</v>
      </c>
      <c r="D168" s="271" t="s">
        <v>237</v>
      </c>
      <c r="E168" s="272" t="s">
        <v>238</v>
      </c>
      <c r="F168" s="273" t="s">
        <v>239</v>
      </c>
      <c r="G168" s="274" t="s">
        <v>240</v>
      </c>
      <c r="H168" s="275">
        <v>1.54</v>
      </c>
      <c r="I168" s="276"/>
      <c r="J168" s="277">
        <f>ROUND(I168*H168,2)</f>
        <v>0</v>
      </c>
      <c r="K168" s="273" t="s">
        <v>132</v>
      </c>
      <c r="L168" s="278"/>
      <c r="M168" s="279" t="s">
        <v>1</v>
      </c>
      <c r="N168" s="280" t="s">
        <v>41</v>
      </c>
      <c r="O168" s="92"/>
      <c r="P168" s="228">
        <f>O168*H168</f>
        <v>0</v>
      </c>
      <c r="Q168" s="228">
        <v>0.001</v>
      </c>
      <c r="R168" s="228">
        <f>Q168*H168</f>
        <v>0.0015400000000000001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226</v>
      </c>
      <c r="AT168" s="230" t="s">
        <v>237</v>
      </c>
      <c r="AU168" s="230" t="s">
        <v>86</v>
      </c>
      <c r="AY168" s="18" t="s">
        <v>125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84</v>
      </c>
      <c r="BK168" s="231">
        <f>ROUND(I168*H168,2)</f>
        <v>0</v>
      </c>
      <c r="BL168" s="18" t="s">
        <v>188</v>
      </c>
      <c r="BM168" s="230" t="s">
        <v>613</v>
      </c>
    </row>
    <row r="169" s="14" customFormat="1">
      <c r="A169" s="14"/>
      <c r="B169" s="249"/>
      <c r="C169" s="250"/>
      <c r="D169" s="240" t="s">
        <v>190</v>
      </c>
      <c r="E169" s="251" t="s">
        <v>1</v>
      </c>
      <c r="F169" s="252" t="s">
        <v>242</v>
      </c>
      <c r="G169" s="250"/>
      <c r="H169" s="253">
        <v>1.54</v>
      </c>
      <c r="I169" s="254"/>
      <c r="J169" s="250"/>
      <c r="K169" s="250"/>
      <c r="L169" s="255"/>
      <c r="M169" s="256"/>
      <c r="N169" s="257"/>
      <c r="O169" s="257"/>
      <c r="P169" s="257"/>
      <c r="Q169" s="257"/>
      <c r="R169" s="257"/>
      <c r="S169" s="257"/>
      <c r="T169" s="25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9" t="s">
        <v>190</v>
      </c>
      <c r="AU169" s="259" t="s">
        <v>86</v>
      </c>
      <c r="AV169" s="14" t="s">
        <v>86</v>
      </c>
      <c r="AW169" s="14" t="s">
        <v>32</v>
      </c>
      <c r="AX169" s="14" t="s">
        <v>84</v>
      </c>
      <c r="AY169" s="259" t="s">
        <v>125</v>
      </c>
    </row>
    <row r="170" s="12" customFormat="1" ht="22.8" customHeight="1">
      <c r="A170" s="12"/>
      <c r="B170" s="203"/>
      <c r="C170" s="204"/>
      <c r="D170" s="205" t="s">
        <v>75</v>
      </c>
      <c r="E170" s="217" t="s">
        <v>86</v>
      </c>
      <c r="F170" s="217" t="s">
        <v>251</v>
      </c>
      <c r="G170" s="204"/>
      <c r="H170" s="204"/>
      <c r="I170" s="207"/>
      <c r="J170" s="218">
        <f>BK170</f>
        <v>0</v>
      </c>
      <c r="K170" s="204"/>
      <c r="L170" s="209"/>
      <c r="M170" s="210"/>
      <c r="N170" s="211"/>
      <c r="O170" s="211"/>
      <c r="P170" s="212">
        <f>SUM(P171:P178)</f>
        <v>0</v>
      </c>
      <c r="Q170" s="211"/>
      <c r="R170" s="212">
        <f>SUM(R171:R178)</f>
        <v>0.0214419</v>
      </c>
      <c r="S170" s="211"/>
      <c r="T170" s="213">
        <f>SUM(T171:T178)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4" t="s">
        <v>84</v>
      </c>
      <c r="AT170" s="215" t="s">
        <v>75</v>
      </c>
      <c r="AU170" s="215" t="s">
        <v>84</v>
      </c>
      <c r="AY170" s="214" t="s">
        <v>125</v>
      </c>
      <c r="BK170" s="216">
        <f>SUM(BK171:BK178)</f>
        <v>0</v>
      </c>
    </row>
    <row r="171" s="2" customFormat="1" ht="33" customHeight="1">
      <c r="A171" s="39"/>
      <c r="B171" s="40"/>
      <c r="C171" s="219" t="s">
        <v>252</v>
      </c>
      <c r="D171" s="219" t="s">
        <v>128</v>
      </c>
      <c r="E171" s="220" t="s">
        <v>614</v>
      </c>
      <c r="F171" s="221" t="s">
        <v>615</v>
      </c>
      <c r="G171" s="222" t="s">
        <v>187</v>
      </c>
      <c r="H171" s="223">
        <v>22.800000000000001</v>
      </c>
      <c r="I171" s="224"/>
      <c r="J171" s="225">
        <f>ROUND(I171*H171,2)</f>
        <v>0</v>
      </c>
      <c r="K171" s="221" t="s">
        <v>132</v>
      </c>
      <c r="L171" s="45"/>
      <c r="M171" s="226" t="s">
        <v>1</v>
      </c>
      <c r="N171" s="227" t="s">
        <v>41</v>
      </c>
      <c r="O171" s="92"/>
      <c r="P171" s="228">
        <f>O171*H171</f>
        <v>0</v>
      </c>
      <c r="Q171" s="228">
        <v>0.00031</v>
      </c>
      <c r="R171" s="228">
        <f>Q171*H171</f>
        <v>0.0070680000000000005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188</v>
      </c>
      <c r="AT171" s="230" t="s">
        <v>128</v>
      </c>
      <c r="AU171" s="230" t="s">
        <v>86</v>
      </c>
      <c r="AY171" s="18" t="s">
        <v>125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84</v>
      </c>
      <c r="BK171" s="231">
        <f>ROUND(I171*H171,2)</f>
        <v>0</v>
      </c>
      <c r="BL171" s="18" t="s">
        <v>188</v>
      </c>
      <c r="BM171" s="230" t="s">
        <v>616</v>
      </c>
    </row>
    <row r="172" s="14" customFormat="1">
      <c r="A172" s="14"/>
      <c r="B172" s="249"/>
      <c r="C172" s="250"/>
      <c r="D172" s="240" t="s">
        <v>190</v>
      </c>
      <c r="E172" s="251" t="s">
        <v>1</v>
      </c>
      <c r="F172" s="252" t="s">
        <v>617</v>
      </c>
      <c r="G172" s="250"/>
      <c r="H172" s="253">
        <v>15</v>
      </c>
      <c r="I172" s="254"/>
      <c r="J172" s="250"/>
      <c r="K172" s="250"/>
      <c r="L172" s="255"/>
      <c r="M172" s="256"/>
      <c r="N172" s="257"/>
      <c r="O172" s="257"/>
      <c r="P172" s="257"/>
      <c r="Q172" s="257"/>
      <c r="R172" s="257"/>
      <c r="S172" s="257"/>
      <c r="T172" s="25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9" t="s">
        <v>190</v>
      </c>
      <c r="AU172" s="259" t="s">
        <v>86</v>
      </c>
      <c r="AV172" s="14" t="s">
        <v>86</v>
      </c>
      <c r="AW172" s="14" t="s">
        <v>32</v>
      </c>
      <c r="AX172" s="14" t="s">
        <v>76</v>
      </c>
      <c r="AY172" s="259" t="s">
        <v>125</v>
      </c>
    </row>
    <row r="173" s="14" customFormat="1">
      <c r="A173" s="14"/>
      <c r="B173" s="249"/>
      <c r="C173" s="250"/>
      <c r="D173" s="240" t="s">
        <v>190</v>
      </c>
      <c r="E173" s="251" t="s">
        <v>1</v>
      </c>
      <c r="F173" s="252" t="s">
        <v>618</v>
      </c>
      <c r="G173" s="250"/>
      <c r="H173" s="253">
        <v>7.7999999999999998</v>
      </c>
      <c r="I173" s="254"/>
      <c r="J173" s="250"/>
      <c r="K173" s="250"/>
      <c r="L173" s="255"/>
      <c r="M173" s="256"/>
      <c r="N173" s="257"/>
      <c r="O173" s="257"/>
      <c r="P173" s="257"/>
      <c r="Q173" s="257"/>
      <c r="R173" s="257"/>
      <c r="S173" s="257"/>
      <c r="T173" s="25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9" t="s">
        <v>190</v>
      </c>
      <c r="AU173" s="259" t="s">
        <v>86</v>
      </c>
      <c r="AV173" s="14" t="s">
        <v>86</v>
      </c>
      <c r="AW173" s="14" t="s">
        <v>32</v>
      </c>
      <c r="AX173" s="14" t="s">
        <v>76</v>
      </c>
      <c r="AY173" s="259" t="s">
        <v>125</v>
      </c>
    </row>
    <row r="174" s="15" customFormat="1">
      <c r="A174" s="15"/>
      <c r="B174" s="260"/>
      <c r="C174" s="261"/>
      <c r="D174" s="240" t="s">
        <v>190</v>
      </c>
      <c r="E174" s="262" t="s">
        <v>1</v>
      </c>
      <c r="F174" s="263" t="s">
        <v>202</v>
      </c>
      <c r="G174" s="261"/>
      <c r="H174" s="264">
        <v>22.800000000000001</v>
      </c>
      <c r="I174" s="265"/>
      <c r="J174" s="261"/>
      <c r="K174" s="261"/>
      <c r="L174" s="266"/>
      <c r="M174" s="267"/>
      <c r="N174" s="268"/>
      <c r="O174" s="268"/>
      <c r="P174" s="268"/>
      <c r="Q174" s="268"/>
      <c r="R174" s="268"/>
      <c r="S174" s="268"/>
      <c r="T174" s="269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0" t="s">
        <v>190</v>
      </c>
      <c r="AU174" s="270" t="s">
        <v>86</v>
      </c>
      <c r="AV174" s="15" t="s">
        <v>188</v>
      </c>
      <c r="AW174" s="15" t="s">
        <v>32</v>
      </c>
      <c r="AX174" s="15" t="s">
        <v>84</v>
      </c>
      <c r="AY174" s="270" t="s">
        <v>125</v>
      </c>
    </row>
    <row r="175" s="2" customFormat="1" ht="24.15" customHeight="1">
      <c r="A175" s="39"/>
      <c r="B175" s="40"/>
      <c r="C175" s="271" t="s">
        <v>258</v>
      </c>
      <c r="D175" s="271" t="s">
        <v>237</v>
      </c>
      <c r="E175" s="272" t="s">
        <v>619</v>
      </c>
      <c r="F175" s="273" t="s">
        <v>620</v>
      </c>
      <c r="G175" s="274" t="s">
        <v>187</v>
      </c>
      <c r="H175" s="275">
        <v>27.359999999999999</v>
      </c>
      <c r="I175" s="276"/>
      <c r="J175" s="277">
        <f>ROUND(I175*H175,2)</f>
        <v>0</v>
      </c>
      <c r="K175" s="273" t="s">
        <v>132</v>
      </c>
      <c r="L175" s="278"/>
      <c r="M175" s="279" t="s">
        <v>1</v>
      </c>
      <c r="N175" s="280" t="s">
        <v>41</v>
      </c>
      <c r="O175" s="92"/>
      <c r="P175" s="228">
        <f>O175*H175</f>
        <v>0</v>
      </c>
      <c r="Q175" s="228">
        <v>0.00029999999999999997</v>
      </c>
      <c r="R175" s="228">
        <f>Q175*H175</f>
        <v>0.0082079999999999983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226</v>
      </c>
      <c r="AT175" s="230" t="s">
        <v>237</v>
      </c>
      <c r="AU175" s="230" t="s">
        <v>86</v>
      </c>
      <c r="AY175" s="18" t="s">
        <v>125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84</v>
      </c>
      <c r="BK175" s="231">
        <f>ROUND(I175*H175,2)</f>
        <v>0</v>
      </c>
      <c r="BL175" s="18" t="s">
        <v>188</v>
      </c>
      <c r="BM175" s="230" t="s">
        <v>621</v>
      </c>
    </row>
    <row r="176" s="14" customFormat="1">
      <c r="A176" s="14"/>
      <c r="B176" s="249"/>
      <c r="C176" s="250"/>
      <c r="D176" s="240" t="s">
        <v>190</v>
      </c>
      <c r="E176" s="251" t="s">
        <v>1</v>
      </c>
      <c r="F176" s="252" t="s">
        <v>622</v>
      </c>
      <c r="G176" s="250"/>
      <c r="H176" s="253">
        <v>27.359999999999999</v>
      </c>
      <c r="I176" s="254"/>
      <c r="J176" s="250"/>
      <c r="K176" s="250"/>
      <c r="L176" s="255"/>
      <c r="M176" s="256"/>
      <c r="N176" s="257"/>
      <c r="O176" s="257"/>
      <c r="P176" s="257"/>
      <c r="Q176" s="257"/>
      <c r="R176" s="257"/>
      <c r="S176" s="257"/>
      <c r="T176" s="25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9" t="s">
        <v>190</v>
      </c>
      <c r="AU176" s="259" t="s">
        <v>86</v>
      </c>
      <c r="AV176" s="14" t="s">
        <v>86</v>
      </c>
      <c r="AW176" s="14" t="s">
        <v>32</v>
      </c>
      <c r="AX176" s="14" t="s">
        <v>84</v>
      </c>
      <c r="AY176" s="259" t="s">
        <v>125</v>
      </c>
    </row>
    <row r="177" s="2" customFormat="1" ht="24.15" customHeight="1">
      <c r="A177" s="39"/>
      <c r="B177" s="40"/>
      <c r="C177" s="219" t="s">
        <v>264</v>
      </c>
      <c r="D177" s="219" t="s">
        <v>128</v>
      </c>
      <c r="E177" s="220" t="s">
        <v>623</v>
      </c>
      <c r="F177" s="221" t="s">
        <v>624</v>
      </c>
      <c r="G177" s="222" t="s">
        <v>301</v>
      </c>
      <c r="H177" s="223">
        <v>15.5</v>
      </c>
      <c r="I177" s="224"/>
      <c r="J177" s="225">
        <f>ROUND(I177*H177,2)</f>
        <v>0</v>
      </c>
      <c r="K177" s="221" t="s">
        <v>1</v>
      </c>
      <c r="L177" s="45"/>
      <c r="M177" s="226" t="s">
        <v>1</v>
      </c>
      <c r="N177" s="227" t="s">
        <v>41</v>
      </c>
      <c r="O177" s="92"/>
      <c r="P177" s="228">
        <f>O177*H177</f>
        <v>0</v>
      </c>
      <c r="Q177" s="228">
        <v>0.00039780000000000002</v>
      </c>
      <c r="R177" s="228">
        <f>Q177*H177</f>
        <v>0.0061659000000000002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188</v>
      </c>
      <c r="AT177" s="230" t="s">
        <v>128</v>
      </c>
      <c r="AU177" s="230" t="s">
        <v>86</v>
      </c>
      <c r="AY177" s="18" t="s">
        <v>125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84</v>
      </c>
      <c r="BK177" s="231">
        <f>ROUND(I177*H177,2)</f>
        <v>0</v>
      </c>
      <c r="BL177" s="18" t="s">
        <v>188</v>
      </c>
      <c r="BM177" s="230" t="s">
        <v>625</v>
      </c>
    </row>
    <row r="178" s="14" customFormat="1">
      <c r="A178" s="14"/>
      <c r="B178" s="249"/>
      <c r="C178" s="250"/>
      <c r="D178" s="240" t="s">
        <v>190</v>
      </c>
      <c r="E178" s="251" t="s">
        <v>1</v>
      </c>
      <c r="F178" s="252" t="s">
        <v>626</v>
      </c>
      <c r="G178" s="250"/>
      <c r="H178" s="253">
        <v>15.5</v>
      </c>
      <c r="I178" s="254"/>
      <c r="J178" s="250"/>
      <c r="K178" s="250"/>
      <c r="L178" s="255"/>
      <c r="M178" s="256"/>
      <c r="N178" s="257"/>
      <c r="O178" s="257"/>
      <c r="P178" s="257"/>
      <c r="Q178" s="257"/>
      <c r="R178" s="257"/>
      <c r="S178" s="257"/>
      <c r="T178" s="25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9" t="s">
        <v>190</v>
      </c>
      <c r="AU178" s="259" t="s">
        <v>86</v>
      </c>
      <c r="AV178" s="14" t="s">
        <v>86</v>
      </c>
      <c r="AW178" s="14" t="s">
        <v>32</v>
      </c>
      <c r="AX178" s="14" t="s">
        <v>84</v>
      </c>
      <c r="AY178" s="259" t="s">
        <v>125</v>
      </c>
    </row>
    <row r="179" s="12" customFormat="1" ht="22.8" customHeight="1">
      <c r="A179" s="12"/>
      <c r="B179" s="203"/>
      <c r="C179" s="204"/>
      <c r="D179" s="205" t="s">
        <v>75</v>
      </c>
      <c r="E179" s="217" t="s">
        <v>188</v>
      </c>
      <c r="F179" s="217" t="s">
        <v>303</v>
      </c>
      <c r="G179" s="204"/>
      <c r="H179" s="204"/>
      <c r="I179" s="207"/>
      <c r="J179" s="218">
        <f>BK179</f>
        <v>0</v>
      </c>
      <c r="K179" s="204"/>
      <c r="L179" s="209"/>
      <c r="M179" s="210"/>
      <c r="N179" s="211"/>
      <c r="O179" s="211"/>
      <c r="P179" s="212">
        <f>SUM(P180:P183)</f>
        <v>0</v>
      </c>
      <c r="Q179" s="211"/>
      <c r="R179" s="212">
        <f>SUM(R180:R183)</f>
        <v>0</v>
      </c>
      <c r="S179" s="211"/>
      <c r="T179" s="213">
        <f>SUM(T180:T183)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4" t="s">
        <v>84</v>
      </c>
      <c r="AT179" s="215" t="s">
        <v>75</v>
      </c>
      <c r="AU179" s="215" t="s">
        <v>84</v>
      </c>
      <c r="AY179" s="214" t="s">
        <v>125</v>
      </c>
      <c r="BK179" s="216">
        <f>SUM(BK180:BK183)</f>
        <v>0</v>
      </c>
    </row>
    <row r="180" s="2" customFormat="1" ht="16.5" customHeight="1">
      <c r="A180" s="39"/>
      <c r="B180" s="40"/>
      <c r="C180" s="219" t="s">
        <v>273</v>
      </c>
      <c r="D180" s="219" t="s">
        <v>128</v>
      </c>
      <c r="E180" s="220" t="s">
        <v>627</v>
      </c>
      <c r="F180" s="221" t="s">
        <v>628</v>
      </c>
      <c r="G180" s="222" t="s">
        <v>195</v>
      </c>
      <c r="H180" s="223">
        <v>7.0940000000000003</v>
      </c>
      <c r="I180" s="224"/>
      <c r="J180" s="225">
        <f>ROUND(I180*H180,2)</f>
        <v>0</v>
      </c>
      <c r="K180" s="221" t="s">
        <v>132</v>
      </c>
      <c r="L180" s="45"/>
      <c r="M180" s="226" t="s">
        <v>1</v>
      </c>
      <c r="N180" s="227" t="s">
        <v>41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188</v>
      </c>
      <c r="AT180" s="230" t="s">
        <v>128</v>
      </c>
      <c r="AU180" s="230" t="s">
        <v>86</v>
      </c>
      <c r="AY180" s="18" t="s">
        <v>125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84</v>
      </c>
      <c r="BK180" s="231">
        <f>ROUND(I180*H180,2)</f>
        <v>0</v>
      </c>
      <c r="BL180" s="18" t="s">
        <v>188</v>
      </c>
      <c r="BM180" s="230" t="s">
        <v>629</v>
      </c>
    </row>
    <row r="181" s="14" customFormat="1">
      <c r="A181" s="14"/>
      <c r="B181" s="249"/>
      <c r="C181" s="250"/>
      <c r="D181" s="240" t="s">
        <v>190</v>
      </c>
      <c r="E181" s="251" t="s">
        <v>1</v>
      </c>
      <c r="F181" s="252" t="s">
        <v>630</v>
      </c>
      <c r="G181" s="250"/>
      <c r="H181" s="253">
        <v>4.5279999999999996</v>
      </c>
      <c r="I181" s="254"/>
      <c r="J181" s="250"/>
      <c r="K181" s="250"/>
      <c r="L181" s="255"/>
      <c r="M181" s="256"/>
      <c r="N181" s="257"/>
      <c r="O181" s="257"/>
      <c r="P181" s="257"/>
      <c r="Q181" s="257"/>
      <c r="R181" s="257"/>
      <c r="S181" s="257"/>
      <c r="T181" s="25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9" t="s">
        <v>190</v>
      </c>
      <c r="AU181" s="259" t="s">
        <v>86</v>
      </c>
      <c r="AV181" s="14" t="s">
        <v>86</v>
      </c>
      <c r="AW181" s="14" t="s">
        <v>32</v>
      </c>
      <c r="AX181" s="14" t="s">
        <v>76</v>
      </c>
      <c r="AY181" s="259" t="s">
        <v>125</v>
      </c>
    </row>
    <row r="182" s="14" customFormat="1">
      <c r="A182" s="14"/>
      <c r="B182" s="249"/>
      <c r="C182" s="250"/>
      <c r="D182" s="240" t="s">
        <v>190</v>
      </c>
      <c r="E182" s="251" t="s">
        <v>1</v>
      </c>
      <c r="F182" s="252" t="s">
        <v>631</v>
      </c>
      <c r="G182" s="250"/>
      <c r="H182" s="253">
        <v>2.5659999999999998</v>
      </c>
      <c r="I182" s="254"/>
      <c r="J182" s="250"/>
      <c r="K182" s="250"/>
      <c r="L182" s="255"/>
      <c r="M182" s="256"/>
      <c r="N182" s="257"/>
      <c r="O182" s="257"/>
      <c r="P182" s="257"/>
      <c r="Q182" s="257"/>
      <c r="R182" s="257"/>
      <c r="S182" s="257"/>
      <c r="T182" s="25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9" t="s">
        <v>190</v>
      </c>
      <c r="AU182" s="259" t="s">
        <v>86</v>
      </c>
      <c r="AV182" s="14" t="s">
        <v>86</v>
      </c>
      <c r="AW182" s="14" t="s">
        <v>32</v>
      </c>
      <c r="AX182" s="14" t="s">
        <v>76</v>
      </c>
      <c r="AY182" s="259" t="s">
        <v>125</v>
      </c>
    </row>
    <row r="183" s="15" customFormat="1">
      <c r="A183" s="15"/>
      <c r="B183" s="260"/>
      <c r="C183" s="261"/>
      <c r="D183" s="240" t="s">
        <v>190</v>
      </c>
      <c r="E183" s="262" t="s">
        <v>575</v>
      </c>
      <c r="F183" s="263" t="s">
        <v>202</v>
      </c>
      <c r="G183" s="261"/>
      <c r="H183" s="264">
        <v>7.0940000000000003</v>
      </c>
      <c r="I183" s="265"/>
      <c r="J183" s="261"/>
      <c r="K183" s="261"/>
      <c r="L183" s="266"/>
      <c r="M183" s="267"/>
      <c r="N183" s="268"/>
      <c r="O183" s="268"/>
      <c r="P183" s="268"/>
      <c r="Q183" s="268"/>
      <c r="R183" s="268"/>
      <c r="S183" s="268"/>
      <c r="T183" s="269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0" t="s">
        <v>190</v>
      </c>
      <c r="AU183" s="270" t="s">
        <v>86</v>
      </c>
      <c r="AV183" s="15" t="s">
        <v>188</v>
      </c>
      <c r="AW183" s="15" t="s">
        <v>32</v>
      </c>
      <c r="AX183" s="15" t="s">
        <v>84</v>
      </c>
      <c r="AY183" s="270" t="s">
        <v>125</v>
      </c>
    </row>
    <row r="184" s="12" customFormat="1" ht="22.8" customHeight="1">
      <c r="A184" s="12"/>
      <c r="B184" s="203"/>
      <c r="C184" s="204"/>
      <c r="D184" s="205" t="s">
        <v>75</v>
      </c>
      <c r="E184" s="217" t="s">
        <v>226</v>
      </c>
      <c r="F184" s="217" t="s">
        <v>632</v>
      </c>
      <c r="G184" s="204"/>
      <c r="H184" s="204"/>
      <c r="I184" s="207"/>
      <c r="J184" s="218">
        <f>BK184</f>
        <v>0</v>
      </c>
      <c r="K184" s="204"/>
      <c r="L184" s="209"/>
      <c r="M184" s="210"/>
      <c r="N184" s="211"/>
      <c r="O184" s="211"/>
      <c r="P184" s="212">
        <f>SUM(P185:P207)</f>
        <v>0</v>
      </c>
      <c r="Q184" s="211"/>
      <c r="R184" s="212">
        <f>SUM(R185:R207)</f>
        <v>0.14675150000000001</v>
      </c>
      <c r="S184" s="211"/>
      <c r="T184" s="213">
        <f>SUM(T185:T207)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4" t="s">
        <v>84</v>
      </c>
      <c r="AT184" s="215" t="s">
        <v>75</v>
      </c>
      <c r="AU184" s="215" t="s">
        <v>84</v>
      </c>
      <c r="AY184" s="214" t="s">
        <v>125</v>
      </c>
      <c r="BK184" s="216">
        <f>SUM(BK185:BK207)</f>
        <v>0</v>
      </c>
    </row>
    <row r="185" s="2" customFormat="1" ht="24.15" customHeight="1">
      <c r="A185" s="39"/>
      <c r="B185" s="40"/>
      <c r="C185" s="219" t="s">
        <v>278</v>
      </c>
      <c r="D185" s="219" t="s">
        <v>128</v>
      </c>
      <c r="E185" s="220" t="s">
        <v>633</v>
      </c>
      <c r="F185" s="221" t="s">
        <v>634</v>
      </c>
      <c r="G185" s="222" t="s">
        <v>301</v>
      </c>
      <c r="H185" s="223">
        <v>27</v>
      </c>
      <c r="I185" s="224"/>
      <c r="J185" s="225">
        <f>ROUND(I185*H185,2)</f>
        <v>0</v>
      </c>
      <c r="K185" s="221" t="s">
        <v>132</v>
      </c>
      <c r="L185" s="45"/>
      <c r="M185" s="226" t="s">
        <v>1</v>
      </c>
      <c r="N185" s="227" t="s">
        <v>41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188</v>
      </c>
      <c r="AT185" s="230" t="s">
        <v>128</v>
      </c>
      <c r="AU185" s="230" t="s">
        <v>86</v>
      </c>
      <c r="AY185" s="18" t="s">
        <v>125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84</v>
      </c>
      <c r="BK185" s="231">
        <f>ROUND(I185*H185,2)</f>
        <v>0</v>
      </c>
      <c r="BL185" s="18" t="s">
        <v>188</v>
      </c>
      <c r="BM185" s="230" t="s">
        <v>635</v>
      </c>
    </row>
    <row r="186" s="2" customFormat="1" ht="24.15" customHeight="1">
      <c r="A186" s="39"/>
      <c r="B186" s="40"/>
      <c r="C186" s="271" t="s">
        <v>283</v>
      </c>
      <c r="D186" s="271" t="s">
        <v>237</v>
      </c>
      <c r="E186" s="272" t="s">
        <v>636</v>
      </c>
      <c r="F186" s="273" t="s">
        <v>637</v>
      </c>
      <c r="G186" s="274" t="s">
        <v>301</v>
      </c>
      <c r="H186" s="275">
        <v>27.405000000000001</v>
      </c>
      <c r="I186" s="276"/>
      <c r="J186" s="277">
        <f>ROUND(I186*H186,2)</f>
        <v>0</v>
      </c>
      <c r="K186" s="273" t="s">
        <v>132</v>
      </c>
      <c r="L186" s="278"/>
      <c r="M186" s="279" t="s">
        <v>1</v>
      </c>
      <c r="N186" s="280" t="s">
        <v>41</v>
      </c>
      <c r="O186" s="92"/>
      <c r="P186" s="228">
        <f>O186*H186</f>
        <v>0</v>
      </c>
      <c r="Q186" s="228">
        <v>0.00027</v>
      </c>
      <c r="R186" s="228">
        <f>Q186*H186</f>
        <v>0.0073993500000000007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226</v>
      </c>
      <c r="AT186" s="230" t="s">
        <v>237</v>
      </c>
      <c r="AU186" s="230" t="s">
        <v>86</v>
      </c>
      <c r="AY186" s="18" t="s">
        <v>125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84</v>
      </c>
      <c r="BK186" s="231">
        <f>ROUND(I186*H186,2)</f>
        <v>0</v>
      </c>
      <c r="BL186" s="18" t="s">
        <v>188</v>
      </c>
      <c r="BM186" s="230" t="s">
        <v>638</v>
      </c>
    </row>
    <row r="187" s="14" customFormat="1">
      <c r="A187" s="14"/>
      <c r="B187" s="249"/>
      <c r="C187" s="250"/>
      <c r="D187" s="240" t="s">
        <v>190</v>
      </c>
      <c r="E187" s="250"/>
      <c r="F187" s="252" t="s">
        <v>639</v>
      </c>
      <c r="G187" s="250"/>
      <c r="H187" s="253">
        <v>27.405000000000001</v>
      </c>
      <c r="I187" s="254"/>
      <c r="J187" s="250"/>
      <c r="K187" s="250"/>
      <c r="L187" s="255"/>
      <c r="M187" s="256"/>
      <c r="N187" s="257"/>
      <c r="O187" s="257"/>
      <c r="P187" s="257"/>
      <c r="Q187" s="257"/>
      <c r="R187" s="257"/>
      <c r="S187" s="257"/>
      <c r="T187" s="25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9" t="s">
        <v>190</v>
      </c>
      <c r="AU187" s="259" t="s">
        <v>86</v>
      </c>
      <c r="AV187" s="14" t="s">
        <v>86</v>
      </c>
      <c r="AW187" s="14" t="s">
        <v>4</v>
      </c>
      <c r="AX187" s="14" t="s">
        <v>84</v>
      </c>
      <c r="AY187" s="259" t="s">
        <v>125</v>
      </c>
    </row>
    <row r="188" s="2" customFormat="1" ht="24.15" customHeight="1">
      <c r="A188" s="39"/>
      <c r="B188" s="40"/>
      <c r="C188" s="219" t="s">
        <v>288</v>
      </c>
      <c r="D188" s="219" t="s">
        <v>128</v>
      </c>
      <c r="E188" s="220" t="s">
        <v>640</v>
      </c>
      <c r="F188" s="221" t="s">
        <v>641</v>
      </c>
      <c r="G188" s="222" t="s">
        <v>301</v>
      </c>
      <c r="H188" s="223">
        <v>21.5</v>
      </c>
      <c r="I188" s="224"/>
      <c r="J188" s="225">
        <f>ROUND(I188*H188,2)</f>
        <v>0</v>
      </c>
      <c r="K188" s="221" t="s">
        <v>1</v>
      </c>
      <c r="L188" s="45"/>
      <c r="M188" s="226" t="s">
        <v>1</v>
      </c>
      <c r="N188" s="227" t="s">
        <v>41</v>
      </c>
      <c r="O188" s="92"/>
      <c r="P188" s="228">
        <f>O188*H188</f>
        <v>0</v>
      </c>
      <c r="Q188" s="228">
        <v>1.0000000000000001E-05</v>
      </c>
      <c r="R188" s="228">
        <f>Q188*H188</f>
        <v>0.00021500000000000002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188</v>
      </c>
      <c r="AT188" s="230" t="s">
        <v>128</v>
      </c>
      <c r="AU188" s="230" t="s">
        <v>86</v>
      </c>
      <c r="AY188" s="18" t="s">
        <v>125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84</v>
      </c>
      <c r="BK188" s="231">
        <f>ROUND(I188*H188,2)</f>
        <v>0</v>
      </c>
      <c r="BL188" s="18" t="s">
        <v>188</v>
      </c>
      <c r="BM188" s="230" t="s">
        <v>642</v>
      </c>
    </row>
    <row r="189" s="14" customFormat="1">
      <c r="A189" s="14"/>
      <c r="B189" s="249"/>
      <c r="C189" s="250"/>
      <c r="D189" s="240" t="s">
        <v>190</v>
      </c>
      <c r="E189" s="251" t="s">
        <v>1</v>
      </c>
      <c r="F189" s="252" t="s">
        <v>643</v>
      </c>
      <c r="G189" s="250"/>
      <c r="H189" s="253">
        <v>15.5</v>
      </c>
      <c r="I189" s="254"/>
      <c r="J189" s="250"/>
      <c r="K189" s="250"/>
      <c r="L189" s="255"/>
      <c r="M189" s="256"/>
      <c r="N189" s="257"/>
      <c r="O189" s="257"/>
      <c r="P189" s="257"/>
      <c r="Q189" s="257"/>
      <c r="R189" s="257"/>
      <c r="S189" s="257"/>
      <c r="T189" s="25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9" t="s">
        <v>190</v>
      </c>
      <c r="AU189" s="259" t="s">
        <v>86</v>
      </c>
      <c r="AV189" s="14" t="s">
        <v>86</v>
      </c>
      <c r="AW189" s="14" t="s">
        <v>32</v>
      </c>
      <c r="AX189" s="14" t="s">
        <v>76</v>
      </c>
      <c r="AY189" s="259" t="s">
        <v>125</v>
      </c>
    </row>
    <row r="190" s="14" customFormat="1">
      <c r="A190" s="14"/>
      <c r="B190" s="249"/>
      <c r="C190" s="250"/>
      <c r="D190" s="240" t="s">
        <v>190</v>
      </c>
      <c r="E190" s="251" t="s">
        <v>1</v>
      </c>
      <c r="F190" s="252" t="s">
        <v>644</v>
      </c>
      <c r="G190" s="250"/>
      <c r="H190" s="253">
        <v>6</v>
      </c>
      <c r="I190" s="254"/>
      <c r="J190" s="250"/>
      <c r="K190" s="250"/>
      <c r="L190" s="255"/>
      <c r="M190" s="256"/>
      <c r="N190" s="257"/>
      <c r="O190" s="257"/>
      <c r="P190" s="257"/>
      <c r="Q190" s="257"/>
      <c r="R190" s="257"/>
      <c r="S190" s="257"/>
      <c r="T190" s="25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9" t="s">
        <v>190</v>
      </c>
      <c r="AU190" s="259" t="s">
        <v>86</v>
      </c>
      <c r="AV190" s="14" t="s">
        <v>86</v>
      </c>
      <c r="AW190" s="14" t="s">
        <v>32</v>
      </c>
      <c r="AX190" s="14" t="s">
        <v>76</v>
      </c>
      <c r="AY190" s="259" t="s">
        <v>125</v>
      </c>
    </row>
    <row r="191" s="15" customFormat="1">
      <c r="A191" s="15"/>
      <c r="B191" s="260"/>
      <c r="C191" s="261"/>
      <c r="D191" s="240" t="s">
        <v>190</v>
      </c>
      <c r="E191" s="262" t="s">
        <v>1</v>
      </c>
      <c r="F191" s="263" t="s">
        <v>202</v>
      </c>
      <c r="G191" s="261"/>
      <c r="H191" s="264">
        <v>21.5</v>
      </c>
      <c r="I191" s="265"/>
      <c r="J191" s="261"/>
      <c r="K191" s="261"/>
      <c r="L191" s="266"/>
      <c r="M191" s="267"/>
      <c r="N191" s="268"/>
      <c r="O191" s="268"/>
      <c r="P191" s="268"/>
      <c r="Q191" s="268"/>
      <c r="R191" s="268"/>
      <c r="S191" s="268"/>
      <c r="T191" s="269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0" t="s">
        <v>190</v>
      </c>
      <c r="AU191" s="270" t="s">
        <v>86</v>
      </c>
      <c r="AV191" s="15" t="s">
        <v>188</v>
      </c>
      <c r="AW191" s="15" t="s">
        <v>32</v>
      </c>
      <c r="AX191" s="15" t="s">
        <v>84</v>
      </c>
      <c r="AY191" s="270" t="s">
        <v>125</v>
      </c>
    </row>
    <row r="192" s="2" customFormat="1" ht="24.15" customHeight="1">
      <c r="A192" s="39"/>
      <c r="B192" s="40"/>
      <c r="C192" s="271" t="s">
        <v>294</v>
      </c>
      <c r="D192" s="271" t="s">
        <v>237</v>
      </c>
      <c r="E192" s="272" t="s">
        <v>645</v>
      </c>
      <c r="F192" s="273" t="s">
        <v>646</v>
      </c>
      <c r="G192" s="274" t="s">
        <v>301</v>
      </c>
      <c r="H192" s="275">
        <v>6.1799999999999997</v>
      </c>
      <c r="I192" s="276"/>
      <c r="J192" s="277">
        <f>ROUND(I192*H192,2)</f>
        <v>0</v>
      </c>
      <c r="K192" s="273" t="s">
        <v>1</v>
      </c>
      <c r="L192" s="278"/>
      <c r="M192" s="279" t="s">
        <v>1</v>
      </c>
      <c r="N192" s="280" t="s">
        <v>41</v>
      </c>
      <c r="O192" s="92"/>
      <c r="P192" s="228">
        <f>O192*H192</f>
        <v>0</v>
      </c>
      <c r="Q192" s="228">
        <v>0.0026700000000000001</v>
      </c>
      <c r="R192" s="228">
        <f>Q192*H192</f>
        <v>0.016500600000000001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226</v>
      </c>
      <c r="AT192" s="230" t="s">
        <v>237</v>
      </c>
      <c r="AU192" s="230" t="s">
        <v>86</v>
      </c>
      <c r="AY192" s="18" t="s">
        <v>125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84</v>
      </c>
      <c r="BK192" s="231">
        <f>ROUND(I192*H192,2)</f>
        <v>0</v>
      </c>
      <c r="BL192" s="18" t="s">
        <v>188</v>
      </c>
      <c r="BM192" s="230" t="s">
        <v>647</v>
      </c>
    </row>
    <row r="193" s="14" customFormat="1">
      <c r="A193" s="14"/>
      <c r="B193" s="249"/>
      <c r="C193" s="250"/>
      <c r="D193" s="240" t="s">
        <v>190</v>
      </c>
      <c r="E193" s="251" t="s">
        <v>1</v>
      </c>
      <c r="F193" s="252" t="s">
        <v>644</v>
      </c>
      <c r="G193" s="250"/>
      <c r="H193" s="253">
        <v>6</v>
      </c>
      <c r="I193" s="254"/>
      <c r="J193" s="250"/>
      <c r="K193" s="250"/>
      <c r="L193" s="255"/>
      <c r="M193" s="256"/>
      <c r="N193" s="257"/>
      <c r="O193" s="257"/>
      <c r="P193" s="257"/>
      <c r="Q193" s="257"/>
      <c r="R193" s="257"/>
      <c r="S193" s="257"/>
      <c r="T193" s="25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9" t="s">
        <v>190</v>
      </c>
      <c r="AU193" s="259" t="s">
        <v>86</v>
      </c>
      <c r="AV193" s="14" t="s">
        <v>86</v>
      </c>
      <c r="AW193" s="14" t="s">
        <v>32</v>
      </c>
      <c r="AX193" s="14" t="s">
        <v>84</v>
      </c>
      <c r="AY193" s="259" t="s">
        <v>125</v>
      </c>
    </row>
    <row r="194" s="14" customFormat="1">
      <c r="A194" s="14"/>
      <c r="B194" s="249"/>
      <c r="C194" s="250"/>
      <c r="D194" s="240" t="s">
        <v>190</v>
      </c>
      <c r="E194" s="250"/>
      <c r="F194" s="252" t="s">
        <v>648</v>
      </c>
      <c r="G194" s="250"/>
      <c r="H194" s="253">
        <v>6.1799999999999997</v>
      </c>
      <c r="I194" s="254"/>
      <c r="J194" s="250"/>
      <c r="K194" s="250"/>
      <c r="L194" s="255"/>
      <c r="M194" s="256"/>
      <c r="N194" s="257"/>
      <c r="O194" s="257"/>
      <c r="P194" s="257"/>
      <c r="Q194" s="257"/>
      <c r="R194" s="257"/>
      <c r="S194" s="257"/>
      <c r="T194" s="25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9" t="s">
        <v>190</v>
      </c>
      <c r="AU194" s="259" t="s">
        <v>86</v>
      </c>
      <c r="AV194" s="14" t="s">
        <v>86</v>
      </c>
      <c r="AW194" s="14" t="s">
        <v>4</v>
      </c>
      <c r="AX194" s="14" t="s">
        <v>84</v>
      </c>
      <c r="AY194" s="259" t="s">
        <v>125</v>
      </c>
    </row>
    <row r="195" s="2" customFormat="1" ht="24.15" customHeight="1">
      <c r="A195" s="39"/>
      <c r="B195" s="40"/>
      <c r="C195" s="271" t="s">
        <v>7</v>
      </c>
      <c r="D195" s="271" t="s">
        <v>237</v>
      </c>
      <c r="E195" s="272" t="s">
        <v>649</v>
      </c>
      <c r="F195" s="273" t="s">
        <v>650</v>
      </c>
      <c r="G195" s="274" t="s">
        <v>301</v>
      </c>
      <c r="H195" s="275">
        <v>15.965</v>
      </c>
      <c r="I195" s="276"/>
      <c r="J195" s="277">
        <f>ROUND(I195*H195,2)</f>
        <v>0</v>
      </c>
      <c r="K195" s="273" t="s">
        <v>1</v>
      </c>
      <c r="L195" s="278"/>
      <c r="M195" s="279" t="s">
        <v>1</v>
      </c>
      <c r="N195" s="280" t="s">
        <v>41</v>
      </c>
      <c r="O195" s="92"/>
      <c r="P195" s="228">
        <f>O195*H195</f>
        <v>0</v>
      </c>
      <c r="Q195" s="228">
        <v>0.0026700000000000001</v>
      </c>
      <c r="R195" s="228">
        <f>Q195*H195</f>
        <v>0.042626549999999999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226</v>
      </c>
      <c r="AT195" s="230" t="s">
        <v>237</v>
      </c>
      <c r="AU195" s="230" t="s">
        <v>86</v>
      </c>
      <c r="AY195" s="18" t="s">
        <v>125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84</v>
      </c>
      <c r="BK195" s="231">
        <f>ROUND(I195*H195,2)</f>
        <v>0</v>
      </c>
      <c r="BL195" s="18" t="s">
        <v>188</v>
      </c>
      <c r="BM195" s="230" t="s">
        <v>651</v>
      </c>
    </row>
    <row r="196" s="14" customFormat="1">
      <c r="A196" s="14"/>
      <c r="B196" s="249"/>
      <c r="C196" s="250"/>
      <c r="D196" s="240" t="s">
        <v>190</v>
      </c>
      <c r="E196" s="251" t="s">
        <v>1</v>
      </c>
      <c r="F196" s="252" t="s">
        <v>643</v>
      </c>
      <c r="G196" s="250"/>
      <c r="H196" s="253">
        <v>15.5</v>
      </c>
      <c r="I196" s="254"/>
      <c r="J196" s="250"/>
      <c r="K196" s="250"/>
      <c r="L196" s="255"/>
      <c r="M196" s="256"/>
      <c r="N196" s="257"/>
      <c r="O196" s="257"/>
      <c r="P196" s="257"/>
      <c r="Q196" s="257"/>
      <c r="R196" s="257"/>
      <c r="S196" s="257"/>
      <c r="T196" s="25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9" t="s">
        <v>190</v>
      </c>
      <c r="AU196" s="259" t="s">
        <v>86</v>
      </c>
      <c r="AV196" s="14" t="s">
        <v>86</v>
      </c>
      <c r="AW196" s="14" t="s">
        <v>32</v>
      </c>
      <c r="AX196" s="14" t="s">
        <v>84</v>
      </c>
      <c r="AY196" s="259" t="s">
        <v>125</v>
      </c>
    </row>
    <row r="197" s="14" customFormat="1">
      <c r="A197" s="14"/>
      <c r="B197" s="249"/>
      <c r="C197" s="250"/>
      <c r="D197" s="240" t="s">
        <v>190</v>
      </c>
      <c r="E197" s="250"/>
      <c r="F197" s="252" t="s">
        <v>652</v>
      </c>
      <c r="G197" s="250"/>
      <c r="H197" s="253">
        <v>15.965</v>
      </c>
      <c r="I197" s="254"/>
      <c r="J197" s="250"/>
      <c r="K197" s="250"/>
      <c r="L197" s="255"/>
      <c r="M197" s="256"/>
      <c r="N197" s="257"/>
      <c r="O197" s="257"/>
      <c r="P197" s="257"/>
      <c r="Q197" s="257"/>
      <c r="R197" s="257"/>
      <c r="S197" s="257"/>
      <c r="T197" s="25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9" t="s">
        <v>190</v>
      </c>
      <c r="AU197" s="259" t="s">
        <v>86</v>
      </c>
      <c r="AV197" s="14" t="s">
        <v>86</v>
      </c>
      <c r="AW197" s="14" t="s">
        <v>4</v>
      </c>
      <c r="AX197" s="14" t="s">
        <v>84</v>
      </c>
      <c r="AY197" s="259" t="s">
        <v>125</v>
      </c>
    </row>
    <row r="198" s="2" customFormat="1" ht="24.15" customHeight="1">
      <c r="A198" s="39"/>
      <c r="B198" s="40"/>
      <c r="C198" s="219" t="s">
        <v>304</v>
      </c>
      <c r="D198" s="219" t="s">
        <v>128</v>
      </c>
      <c r="E198" s="220" t="s">
        <v>653</v>
      </c>
      <c r="F198" s="221" t="s">
        <v>654</v>
      </c>
      <c r="G198" s="222" t="s">
        <v>655</v>
      </c>
      <c r="H198" s="223">
        <v>1</v>
      </c>
      <c r="I198" s="224"/>
      <c r="J198" s="225">
        <f>ROUND(I198*H198,2)</f>
        <v>0</v>
      </c>
      <c r="K198" s="221" t="s">
        <v>1</v>
      </c>
      <c r="L198" s="45"/>
      <c r="M198" s="226" t="s">
        <v>1</v>
      </c>
      <c r="N198" s="227" t="s">
        <v>41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188</v>
      </c>
      <c r="AT198" s="230" t="s">
        <v>128</v>
      </c>
      <c r="AU198" s="230" t="s">
        <v>86</v>
      </c>
      <c r="AY198" s="18" t="s">
        <v>125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84</v>
      </c>
      <c r="BK198" s="231">
        <f>ROUND(I198*H198,2)</f>
        <v>0</v>
      </c>
      <c r="BL198" s="18" t="s">
        <v>188</v>
      </c>
      <c r="BM198" s="230" t="s">
        <v>656</v>
      </c>
    </row>
    <row r="199" s="2" customFormat="1" ht="24.15" customHeight="1">
      <c r="A199" s="39"/>
      <c r="B199" s="40"/>
      <c r="C199" s="219" t="s">
        <v>310</v>
      </c>
      <c r="D199" s="219" t="s">
        <v>128</v>
      </c>
      <c r="E199" s="220" t="s">
        <v>657</v>
      </c>
      <c r="F199" s="221" t="s">
        <v>658</v>
      </c>
      <c r="G199" s="222" t="s">
        <v>301</v>
      </c>
      <c r="H199" s="223">
        <v>27</v>
      </c>
      <c r="I199" s="224"/>
      <c r="J199" s="225">
        <f>ROUND(I199*H199,2)</f>
        <v>0</v>
      </c>
      <c r="K199" s="221" t="s">
        <v>132</v>
      </c>
      <c r="L199" s="45"/>
      <c r="M199" s="226" t="s">
        <v>1</v>
      </c>
      <c r="N199" s="227" t="s">
        <v>41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188</v>
      </c>
      <c r="AT199" s="230" t="s">
        <v>128</v>
      </c>
      <c r="AU199" s="230" t="s">
        <v>86</v>
      </c>
      <c r="AY199" s="18" t="s">
        <v>125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84</v>
      </c>
      <c r="BK199" s="231">
        <f>ROUND(I199*H199,2)</f>
        <v>0</v>
      </c>
      <c r="BL199" s="18" t="s">
        <v>188</v>
      </c>
      <c r="BM199" s="230" t="s">
        <v>659</v>
      </c>
    </row>
    <row r="200" s="2" customFormat="1" ht="16.5" customHeight="1">
      <c r="A200" s="39"/>
      <c r="B200" s="40"/>
      <c r="C200" s="219" t="s">
        <v>314</v>
      </c>
      <c r="D200" s="219" t="s">
        <v>128</v>
      </c>
      <c r="E200" s="220" t="s">
        <v>660</v>
      </c>
      <c r="F200" s="221" t="s">
        <v>661</v>
      </c>
      <c r="G200" s="222" t="s">
        <v>301</v>
      </c>
      <c r="H200" s="223">
        <v>27</v>
      </c>
      <c r="I200" s="224"/>
      <c r="J200" s="225">
        <f>ROUND(I200*H200,2)</f>
        <v>0</v>
      </c>
      <c r="K200" s="221" t="s">
        <v>132</v>
      </c>
      <c r="L200" s="45"/>
      <c r="M200" s="226" t="s">
        <v>1</v>
      </c>
      <c r="N200" s="227" t="s">
        <v>41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188</v>
      </c>
      <c r="AT200" s="230" t="s">
        <v>128</v>
      </c>
      <c r="AU200" s="230" t="s">
        <v>86</v>
      </c>
      <c r="AY200" s="18" t="s">
        <v>125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84</v>
      </c>
      <c r="BK200" s="231">
        <f>ROUND(I200*H200,2)</f>
        <v>0</v>
      </c>
      <c r="BL200" s="18" t="s">
        <v>188</v>
      </c>
      <c r="BM200" s="230" t="s">
        <v>662</v>
      </c>
    </row>
    <row r="201" s="2" customFormat="1" ht="24.15" customHeight="1">
      <c r="A201" s="39"/>
      <c r="B201" s="40"/>
      <c r="C201" s="219" t="s">
        <v>324</v>
      </c>
      <c r="D201" s="219" t="s">
        <v>128</v>
      </c>
      <c r="E201" s="220" t="s">
        <v>663</v>
      </c>
      <c r="F201" s="221" t="s">
        <v>664</v>
      </c>
      <c r="G201" s="222" t="s">
        <v>371</v>
      </c>
      <c r="H201" s="223">
        <v>1</v>
      </c>
      <c r="I201" s="224"/>
      <c r="J201" s="225">
        <f>ROUND(I201*H201,2)</f>
        <v>0</v>
      </c>
      <c r="K201" s="221" t="s">
        <v>132</v>
      </c>
      <c r="L201" s="45"/>
      <c r="M201" s="226" t="s">
        <v>1</v>
      </c>
      <c r="N201" s="227" t="s">
        <v>41</v>
      </c>
      <c r="O201" s="92"/>
      <c r="P201" s="228">
        <f>O201*H201</f>
        <v>0</v>
      </c>
      <c r="Q201" s="228">
        <v>0.064049999999999996</v>
      </c>
      <c r="R201" s="228">
        <f>Q201*H201</f>
        <v>0.064049999999999996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188</v>
      </c>
      <c r="AT201" s="230" t="s">
        <v>128</v>
      </c>
      <c r="AU201" s="230" t="s">
        <v>86</v>
      </c>
      <c r="AY201" s="18" t="s">
        <v>125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84</v>
      </c>
      <c r="BK201" s="231">
        <f>ROUND(I201*H201,2)</f>
        <v>0</v>
      </c>
      <c r="BL201" s="18" t="s">
        <v>188</v>
      </c>
      <c r="BM201" s="230" t="s">
        <v>665</v>
      </c>
    </row>
    <row r="202" s="2" customFormat="1" ht="33" customHeight="1">
      <c r="A202" s="39"/>
      <c r="B202" s="40"/>
      <c r="C202" s="219" t="s">
        <v>330</v>
      </c>
      <c r="D202" s="219" t="s">
        <v>128</v>
      </c>
      <c r="E202" s="220" t="s">
        <v>666</v>
      </c>
      <c r="F202" s="221" t="s">
        <v>667</v>
      </c>
      <c r="G202" s="222" t="s">
        <v>371</v>
      </c>
      <c r="H202" s="223">
        <v>1</v>
      </c>
      <c r="I202" s="224"/>
      <c r="J202" s="225">
        <f>ROUND(I202*H202,2)</f>
        <v>0</v>
      </c>
      <c r="K202" s="221" t="s">
        <v>132</v>
      </c>
      <c r="L202" s="45"/>
      <c r="M202" s="226" t="s">
        <v>1</v>
      </c>
      <c r="N202" s="227" t="s">
        <v>41</v>
      </c>
      <c r="O202" s="92"/>
      <c r="P202" s="228">
        <f>O202*H202</f>
        <v>0</v>
      </c>
      <c r="Q202" s="228">
        <v>0.0059800000000000001</v>
      </c>
      <c r="R202" s="228">
        <f>Q202*H202</f>
        <v>0.0059800000000000001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188</v>
      </c>
      <c r="AT202" s="230" t="s">
        <v>128</v>
      </c>
      <c r="AU202" s="230" t="s">
        <v>86</v>
      </c>
      <c r="AY202" s="18" t="s">
        <v>125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84</v>
      </c>
      <c r="BK202" s="231">
        <f>ROUND(I202*H202,2)</f>
        <v>0</v>
      </c>
      <c r="BL202" s="18" t="s">
        <v>188</v>
      </c>
      <c r="BM202" s="230" t="s">
        <v>668</v>
      </c>
    </row>
    <row r="203" s="2" customFormat="1" ht="24.15" customHeight="1">
      <c r="A203" s="39"/>
      <c r="B203" s="40"/>
      <c r="C203" s="219" t="s">
        <v>336</v>
      </c>
      <c r="D203" s="219" t="s">
        <v>128</v>
      </c>
      <c r="E203" s="220" t="s">
        <v>669</v>
      </c>
      <c r="F203" s="221" t="s">
        <v>670</v>
      </c>
      <c r="G203" s="222" t="s">
        <v>371</v>
      </c>
      <c r="H203" s="223">
        <v>1</v>
      </c>
      <c r="I203" s="224"/>
      <c r="J203" s="225">
        <f>ROUND(I203*H203,2)</f>
        <v>0</v>
      </c>
      <c r="K203" s="221" t="s">
        <v>132</v>
      </c>
      <c r="L203" s="45"/>
      <c r="M203" s="226" t="s">
        <v>1</v>
      </c>
      <c r="N203" s="227" t="s">
        <v>41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188</v>
      </c>
      <c r="AT203" s="230" t="s">
        <v>128</v>
      </c>
      <c r="AU203" s="230" t="s">
        <v>86</v>
      </c>
      <c r="AY203" s="18" t="s">
        <v>125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84</v>
      </c>
      <c r="BK203" s="231">
        <f>ROUND(I203*H203,2)</f>
        <v>0</v>
      </c>
      <c r="BL203" s="18" t="s">
        <v>188</v>
      </c>
      <c r="BM203" s="230" t="s">
        <v>671</v>
      </c>
    </row>
    <row r="204" s="2" customFormat="1" ht="24.15" customHeight="1">
      <c r="A204" s="39"/>
      <c r="B204" s="40"/>
      <c r="C204" s="219" t="s">
        <v>342</v>
      </c>
      <c r="D204" s="219" t="s">
        <v>128</v>
      </c>
      <c r="E204" s="220" t="s">
        <v>672</v>
      </c>
      <c r="F204" s="221" t="s">
        <v>673</v>
      </c>
      <c r="G204" s="222" t="s">
        <v>371</v>
      </c>
      <c r="H204" s="223">
        <v>1</v>
      </c>
      <c r="I204" s="224"/>
      <c r="J204" s="225">
        <f>ROUND(I204*H204,2)</f>
        <v>0</v>
      </c>
      <c r="K204" s="221" t="s">
        <v>132</v>
      </c>
      <c r="L204" s="45"/>
      <c r="M204" s="226" t="s">
        <v>1</v>
      </c>
      <c r="N204" s="227" t="s">
        <v>41</v>
      </c>
      <c r="O204" s="92"/>
      <c r="P204" s="228">
        <f>O204*H204</f>
        <v>0</v>
      </c>
      <c r="Q204" s="228">
        <v>0.0019400000000000001</v>
      </c>
      <c r="R204" s="228">
        <f>Q204*H204</f>
        <v>0.0019400000000000001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188</v>
      </c>
      <c r="AT204" s="230" t="s">
        <v>128</v>
      </c>
      <c r="AU204" s="230" t="s">
        <v>86</v>
      </c>
      <c r="AY204" s="18" t="s">
        <v>125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84</v>
      </c>
      <c r="BK204" s="231">
        <f>ROUND(I204*H204,2)</f>
        <v>0</v>
      </c>
      <c r="BL204" s="18" t="s">
        <v>188</v>
      </c>
      <c r="BM204" s="230" t="s">
        <v>674</v>
      </c>
    </row>
    <row r="205" s="2" customFormat="1" ht="16.5" customHeight="1">
      <c r="A205" s="39"/>
      <c r="B205" s="40"/>
      <c r="C205" s="219" t="s">
        <v>348</v>
      </c>
      <c r="D205" s="219" t="s">
        <v>128</v>
      </c>
      <c r="E205" s="220" t="s">
        <v>675</v>
      </c>
      <c r="F205" s="221" t="s">
        <v>676</v>
      </c>
      <c r="G205" s="222" t="s">
        <v>301</v>
      </c>
      <c r="H205" s="223">
        <v>27</v>
      </c>
      <c r="I205" s="224"/>
      <c r="J205" s="225">
        <f>ROUND(I205*H205,2)</f>
        <v>0</v>
      </c>
      <c r="K205" s="221" t="s">
        <v>132</v>
      </c>
      <c r="L205" s="45"/>
      <c r="M205" s="226" t="s">
        <v>1</v>
      </c>
      <c r="N205" s="227" t="s">
        <v>41</v>
      </c>
      <c r="O205" s="92"/>
      <c r="P205" s="228">
        <f>O205*H205</f>
        <v>0</v>
      </c>
      <c r="Q205" s="228">
        <v>0.00019000000000000001</v>
      </c>
      <c r="R205" s="228">
        <f>Q205*H205</f>
        <v>0.00513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188</v>
      </c>
      <c r="AT205" s="230" t="s">
        <v>128</v>
      </c>
      <c r="AU205" s="230" t="s">
        <v>86</v>
      </c>
      <c r="AY205" s="18" t="s">
        <v>125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84</v>
      </c>
      <c r="BK205" s="231">
        <f>ROUND(I205*H205,2)</f>
        <v>0</v>
      </c>
      <c r="BL205" s="18" t="s">
        <v>188</v>
      </c>
      <c r="BM205" s="230" t="s">
        <v>677</v>
      </c>
    </row>
    <row r="206" s="2" customFormat="1" ht="21.75" customHeight="1">
      <c r="A206" s="39"/>
      <c r="B206" s="40"/>
      <c r="C206" s="219" t="s">
        <v>356</v>
      </c>
      <c r="D206" s="219" t="s">
        <v>128</v>
      </c>
      <c r="E206" s="220" t="s">
        <v>678</v>
      </c>
      <c r="F206" s="221" t="s">
        <v>679</v>
      </c>
      <c r="G206" s="222" t="s">
        <v>301</v>
      </c>
      <c r="H206" s="223">
        <v>48.5</v>
      </c>
      <c r="I206" s="224"/>
      <c r="J206" s="225">
        <f>ROUND(I206*H206,2)</f>
        <v>0</v>
      </c>
      <c r="K206" s="221" t="s">
        <v>132</v>
      </c>
      <c r="L206" s="45"/>
      <c r="M206" s="226" t="s">
        <v>1</v>
      </c>
      <c r="N206" s="227" t="s">
        <v>41</v>
      </c>
      <c r="O206" s="92"/>
      <c r="P206" s="228">
        <f>O206*H206</f>
        <v>0</v>
      </c>
      <c r="Q206" s="228">
        <v>6.0000000000000002E-05</v>
      </c>
      <c r="R206" s="228">
        <f>Q206*H206</f>
        <v>0.0029100000000000003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188</v>
      </c>
      <c r="AT206" s="230" t="s">
        <v>128</v>
      </c>
      <c r="AU206" s="230" t="s">
        <v>86</v>
      </c>
      <c r="AY206" s="18" t="s">
        <v>125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84</v>
      </c>
      <c r="BK206" s="231">
        <f>ROUND(I206*H206,2)</f>
        <v>0</v>
      </c>
      <c r="BL206" s="18" t="s">
        <v>188</v>
      </c>
      <c r="BM206" s="230" t="s">
        <v>680</v>
      </c>
    </row>
    <row r="207" s="14" customFormat="1">
      <c r="A207" s="14"/>
      <c r="B207" s="249"/>
      <c r="C207" s="250"/>
      <c r="D207" s="240" t="s">
        <v>190</v>
      </c>
      <c r="E207" s="251" t="s">
        <v>1</v>
      </c>
      <c r="F207" s="252" t="s">
        <v>681</v>
      </c>
      <c r="G207" s="250"/>
      <c r="H207" s="253">
        <v>48.5</v>
      </c>
      <c r="I207" s="254"/>
      <c r="J207" s="250"/>
      <c r="K207" s="250"/>
      <c r="L207" s="255"/>
      <c r="M207" s="256"/>
      <c r="N207" s="257"/>
      <c r="O207" s="257"/>
      <c r="P207" s="257"/>
      <c r="Q207" s="257"/>
      <c r="R207" s="257"/>
      <c r="S207" s="257"/>
      <c r="T207" s="25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9" t="s">
        <v>190</v>
      </c>
      <c r="AU207" s="259" t="s">
        <v>86</v>
      </c>
      <c r="AV207" s="14" t="s">
        <v>86</v>
      </c>
      <c r="AW207" s="14" t="s">
        <v>32</v>
      </c>
      <c r="AX207" s="14" t="s">
        <v>84</v>
      </c>
      <c r="AY207" s="259" t="s">
        <v>125</v>
      </c>
    </row>
    <row r="208" s="12" customFormat="1" ht="22.8" customHeight="1">
      <c r="A208" s="12"/>
      <c r="B208" s="203"/>
      <c r="C208" s="204"/>
      <c r="D208" s="205" t="s">
        <v>75</v>
      </c>
      <c r="E208" s="217" t="s">
        <v>346</v>
      </c>
      <c r="F208" s="217" t="s">
        <v>347</v>
      </c>
      <c r="G208" s="204"/>
      <c r="H208" s="204"/>
      <c r="I208" s="207"/>
      <c r="J208" s="218">
        <f>BK208</f>
        <v>0</v>
      </c>
      <c r="K208" s="204"/>
      <c r="L208" s="209"/>
      <c r="M208" s="210"/>
      <c r="N208" s="211"/>
      <c r="O208" s="211"/>
      <c r="P208" s="212">
        <f>P209</f>
        <v>0</v>
      </c>
      <c r="Q208" s="211"/>
      <c r="R208" s="212">
        <f>R209</f>
        <v>0</v>
      </c>
      <c r="S208" s="211"/>
      <c r="T208" s="213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4" t="s">
        <v>84</v>
      </c>
      <c r="AT208" s="215" t="s">
        <v>75</v>
      </c>
      <c r="AU208" s="215" t="s">
        <v>84</v>
      </c>
      <c r="AY208" s="214" t="s">
        <v>125</v>
      </c>
      <c r="BK208" s="216">
        <f>BK209</f>
        <v>0</v>
      </c>
    </row>
    <row r="209" s="2" customFormat="1" ht="24.15" customHeight="1">
      <c r="A209" s="39"/>
      <c r="B209" s="40"/>
      <c r="C209" s="219" t="s">
        <v>361</v>
      </c>
      <c r="D209" s="219" t="s">
        <v>128</v>
      </c>
      <c r="E209" s="220" t="s">
        <v>682</v>
      </c>
      <c r="F209" s="221" t="s">
        <v>683</v>
      </c>
      <c r="G209" s="222" t="s">
        <v>215</v>
      </c>
      <c r="H209" s="223">
        <v>9.1699999999999999</v>
      </c>
      <c r="I209" s="224"/>
      <c r="J209" s="225">
        <f>ROUND(I209*H209,2)</f>
        <v>0</v>
      </c>
      <c r="K209" s="221" t="s">
        <v>132</v>
      </c>
      <c r="L209" s="45"/>
      <c r="M209" s="226" t="s">
        <v>1</v>
      </c>
      <c r="N209" s="227" t="s">
        <v>41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188</v>
      </c>
      <c r="AT209" s="230" t="s">
        <v>128</v>
      </c>
      <c r="AU209" s="230" t="s">
        <v>86</v>
      </c>
      <c r="AY209" s="18" t="s">
        <v>125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84</v>
      </c>
      <c r="BK209" s="231">
        <f>ROUND(I209*H209,2)</f>
        <v>0</v>
      </c>
      <c r="BL209" s="18" t="s">
        <v>188</v>
      </c>
      <c r="BM209" s="230" t="s">
        <v>684</v>
      </c>
    </row>
    <row r="210" s="12" customFormat="1" ht="25.92" customHeight="1">
      <c r="A210" s="12"/>
      <c r="B210" s="203"/>
      <c r="C210" s="204"/>
      <c r="D210" s="205" t="s">
        <v>75</v>
      </c>
      <c r="E210" s="206" t="s">
        <v>352</v>
      </c>
      <c r="F210" s="206" t="s">
        <v>353</v>
      </c>
      <c r="G210" s="204"/>
      <c r="H210" s="204"/>
      <c r="I210" s="207"/>
      <c r="J210" s="208">
        <f>BK210</f>
        <v>0</v>
      </c>
      <c r="K210" s="204"/>
      <c r="L210" s="209"/>
      <c r="M210" s="210"/>
      <c r="N210" s="211"/>
      <c r="O210" s="211"/>
      <c r="P210" s="212">
        <f>P211</f>
        <v>0</v>
      </c>
      <c r="Q210" s="211"/>
      <c r="R210" s="212">
        <f>R211</f>
        <v>0.0011800000000000001</v>
      </c>
      <c r="S210" s="211"/>
      <c r="T210" s="213">
        <f>T211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4" t="s">
        <v>86</v>
      </c>
      <c r="AT210" s="215" t="s">
        <v>75</v>
      </c>
      <c r="AU210" s="215" t="s">
        <v>76</v>
      </c>
      <c r="AY210" s="214" t="s">
        <v>125</v>
      </c>
      <c r="BK210" s="216">
        <f>BK211</f>
        <v>0</v>
      </c>
    </row>
    <row r="211" s="12" customFormat="1" ht="22.8" customHeight="1">
      <c r="A211" s="12"/>
      <c r="B211" s="203"/>
      <c r="C211" s="204"/>
      <c r="D211" s="205" t="s">
        <v>75</v>
      </c>
      <c r="E211" s="217" t="s">
        <v>685</v>
      </c>
      <c r="F211" s="217" t="s">
        <v>686</v>
      </c>
      <c r="G211" s="204"/>
      <c r="H211" s="204"/>
      <c r="I211" s="207"/>
      <c r="J211" s="218">
        <f>BK211</f>
        <v>0</v>
      </c>
      <c r="K211" s="204"/>
      <c r="L211" s="209"/>
      <c r="M211" s="210"/>
      <c r="N211" s="211"/>
      <c r="O211" s="211"/>
      <c r="P211" s="212">
        <f>SUM(P212:P214)</f>
        <v>0</v>
      </c>
      <c r="Q211" s="211"/>
      <c r="R211" s="212">
        <f>SUM(R212:R214)</f>
        <v>0.0011800000000000001</v>
      </c>
      <c r="S211" s="211"/>
      <c r="T211" s="213">
        <f>SUM(T212:T214)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4" t="s">
        <v>86</v>
      </c>
      <c r="AT211" s="215" t="s">
        <v>75</v>
      </c>
      <c r="AU211" s="215" t="s">
        <v>84</v>
      </c>
      <c r="AY211" s="214" t="s">
        <v>125</v>
      </c>
      <c r="BK211" s="216">
        <f>SUM(BK212:BK214)</f>
        <v>0</v>
      </c>
    </row>
    <row r="212" s="2" customFormat="1" ht="16.5" customHeight="1">
      <c r="A212" s="39"/>
      <c r="B212" s="40"/>
      <c r="C212" s="219" t="s">
        <v>364</v>
      </c>
      <c r="D212" s="219" t="s">
        <v>128</v>
      </c>
      <c r="E212" s="220" t="s">
        <v>687</v>
      </c>
      <c r="F212" s="221" t="s">
        <v>688</v>
      </c>
      <c r="G212" s="222" t="s">
        <v>371</v>
      </c>
      <c r="H212" s="223">
        <v>1</v>
      </c>
      <c r="I212" s="224"/>
      <c r="J212" s="225">
        <f>ROUND(I212*H212,2)</f>
        <v>0</v>
      </c>
      <c r="K212" s="221" t="s">
        <v>1</v>
      </c>
      <c r="L212" s="45"/>
      <c r="M212" s="226" t="s">
        <v>1</v>
      </c>
      <c r="N212" s="227" t="s">
        <v>41</v>
      </c>
      <c r="O212" s="92"/>
      <c r="P212" s="228">
        <f>O212*H212</f>
        <v>0</v>
      </c>
      <c r="Q212" s="228">
        <v>0.0011800000000000001</v>
      </c>
      <c r="R212" s="228">
        <f>Q212*H212</f>
        <v>0.0011800000000000001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273</v>
      </c>
      <c r="AT212" s="230" t="s">
        <v>128</v>
      </c>
      <c r="AU212" s="230" t="s">
        <v>86</v>
      </c>
      <c r="AY212" s="18" t="s">
        <v>125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84</v>
      </c>
      <c r="BK212" s="231">
        <f>ROUND(I212*H212,2)</f>
        <v>0</v>
      </c>
      <c r="BL212" s="18" t="s">
        <v>273</v>
      </c>
      <c r="BM212" s="230" t="s">
        <v>689</v>
      </c>
    </row>
    <row r="213" s="2" customFormat="1" ht="24.15" customHeight="1">
      <c r="A213" s="39"/>
      <c r="B213" s="40"/>
      <c r="C213" s="219" t="s">
        <v>373</v>
      </c>
      <c r="D213" s="219" t="s">
        <v>128</v>
      </c>
      <c r="E213" s="220" t="s">
        <v>690</v>
      </c>
      <c r="F213" s="221" t="s">
        <v>691</v>
      </c>
      <c r="G213" s="222" t="s">
        <v>131</v>
      </c>
      <c r="H213" s="223">
        <v>1</v>
      </c>
      <c r="I213" s="224"/>
      <c r="J213" s="225">
        <f>ROUND(I213*H213,2)</f>
        <v>0</v>
      </c>
      <c r="K213" s="221" t="s">
        <v>1</v>
      </c>
      <c r="L213" s="45"/>
      <c r="M213" s="226" t="s">
        <v>1</v>
      </c>
      <c r="N213" s="227" t="s">
        <v>41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273</v>
      </c>
      <c r="AT213" s="230" t="s">
        <v>128</v>
      </c>
      <c r="AU213" s="230" t="s">
        <v>86</v>
      </c>
      <c r="AY213" s="18" t="s">
        <v>125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84</v>
      </c>
      <c r="BK213" s="231">
        <f>ROUND(I213*H213,2)</f>
        <v>0</v>
      </c>
      <c r="BL213" s="18" t="s">
        <v>273</v>
      </c>
      <c r="BM213" s="230" t="s">
        <v>692</v>
      </c>
    </row>
    <row r="214" s="2" customFormat="1" ht="24.15" customHeight="1">
      <c r="A214" s="39"/>
      <c r="B214" s="40"/>
      <c r="C214" s="219" t="s">
        <v>379</v>
      </c>
      <c r="D214" s="219" t="s">
        <v>128</v>
      </c>
      <c r="E214" s="220" t="s">
        <v>693</v>
      </c>
      <c r="F214" s="221" t="s">
        <v>694</v>
      </c>
      <c r="G214" s="222" t="s">
        <v>390</v>
      </c>
      <c r="H214" s="285"/>
      <c r="I214" s="224"/>
      <c r="J214" s="225">
        <f>ROUND(I214*H214,2)</f>
        <v>0</v>
      </c>
      <c r="K214" s="221" t="s">
        <v>132</v>
      </c>
      <c r="L214" s="45"/>
      <c r="M214" s="226" t="s">
        <v>1</v>
      </c>
      <c r="N214" s="227" t="s">
        <v>41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273</v>
      </c>
      <c r="AT214" s="230" t="s">
        <v>128</v>
      </c>
      <c r="AU214" s="230" t="s">
        <v>86</v>
      </c>
      <c r="AY214" s="18" t="s">
        <v>125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84</v>
      </c>
      <c r="BK214" s="231">
        <f>ROUND(I214*H214,2)</f>
        <v>0</v>
      </c>
      <c r="BL214" s="18" t="s">
        <v>273</v>
      </c>
      <c r="BM214" s="230" t="s">
        <v>695</v>
      </c>
    </row>
    <row r="215" s="12" customFormat="1" ht="25.92" customHeight="1">
      <c r="A215" s="12"/>
      <c r="B215" s="203"/>
      <c r="C215" s="204"/>
      <c r="D215" s="205" t="s">
        <v>75</v>
      </c>
      <c r="E215" s="206" t="s">
        <v>696</v>
      </c>
      <c r="F215" s="206" t="s">
        <v>697</v>
      </c>
      <c r="G215" s="204"/>
      <c r="H215" s="204"/>
      <c r="I215" s="207"/>
      <c r="J215" s="208">
        <f>BK215</f>
        <v>0</v>
      </c>
      <c r="K215" s="204"/>
      <c r="L215" s="209"/>
      <c r="M215" s="210"/>
      <c r="N215" s="211"/>
      <c r="O215" s="211"/>
      <c r="P215" s="212">
        <f>SUM(P216:P219)</f>
        <v>0</v>
      </c>
      <c r="Q215" s="211"/>
      <c r="R215" s="212">
        <f>SUM(R216:R219)</f>
        <v>0</v>
      </c>
      <c r="S215" s="211"/>
      <c r="T215" s="213">
        <f>SUM(T216:T219)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4" t="s">
        <v>188</v>
      </c>
      <c r="AT215" s="215" t="s">
        <v>75</v>
      </c>
      <c r="AU215" s="215" t="s">
        <v>76</v>
      </c>
      <c r="AY215" s="214" t="s">
        <v>125</v>
      </c>
      <c r="BK215" s="216">
        <f>SUM(BK216:BK219)</f>
        <v>0</v>
      </c>
    </row>
    <row r="216" s="2" customFormat="1" ht="16.5" customHeight="1">
      <c r="A216" s="39"/>
      <c r="B216" s="40"/>
      <c r="C216" s="219" t="s">
        <v>383</v>
      </c>
      <c r="D216" s="219" t="s">
        <v>128</v>
      </c>
      <c r="E216" s="220" t="s">
        <v>87</v>
      </c>
      <c r="F216" s="221" t="s">
        <v>698</v>
      </c>
      <c r="G216" s="222" t="s">
        <v>655</v>
      </c>
      <c r="H216" s="223">
        <v>1</v>
      </c>
      <c r="I216" s="224"/>
      <c r="J216" s="225">
        <f>ROUND(I216*H216,2)</f>
        <v>0</v>
      </c>
      <c r="K216" s="221" t="s">
        <v>1</v>
      </c>
      <c r="L216" s="45"/>
      <c r="M216" s="226" t="s">
        <v>1</v>
      </c>
      <c r="N216" s="227" t="s">
        <v>41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699</v>
      </c>
      <c r="AT216" s="230" t="s">
        <v>128</v>
      </c>
      <c r="AU216" s="230" t="s">
        <v>84</v>
      </c>
      <c r="AY216" s="18" t="s">
        <v>125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84</v>
      </c>
      <c r="BK216" s="231">
        <f>ROUND(I216*H216,2)</f>
        <v>0</v>
      </c>
      <c r="BL216" s="18" t="s">
        <v>699</v>
      </c>
      <c r="BM216" s="230" t="s">
        <v>700</v>
      </c>
    </row>
    <row r="217" s="2" customFormat="1">
      <c r="A217" s="39"/>
      <c r="B217" s="40"/>
      <c r="C217" s="41"/>
      <c r="D217" s="240" t="s">
        <v>366</v>
      </c>
      <c r="E217" s="41"/>
      <c r="F217" s="281" t="s">
        <v>701</v>
      </c>
      <c r="G217" s="41"/>
      <c r="H217" s="41"/>
      <c r="I217" s="282"/>
      <c r="J217" s="41"/>
      <c r="K217" s="41"/>
      <c r="L217" s="45"/>
      <c r="M217" s="283"/>
      <c r="N217" s="284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366</v>
      </c>
      <c r="AU217" s="18" t="s">
        <v>84</v>
      </c>
    </row>
    <row r="218" s="2" customFormat="1" ht="16.5" customHeight="1">
      <c r="A218" s="39"/>
      <c r="B218" s="40"/>
      <c r="C218" s="219" t="s">
        <v>387</v>
      </c>
      <c r="D218" s="219" t="s">
        <v>128</v>
      </c>
      <c r="E218" s="220" t="s">
        <v>91</v>
      </c>
      <c r="F218" s="221" t="s">
        <v>702</v>
      </c>
      <c r="G218" s="222" t="s">
        <v>655</v>
      </c>
      <c r="H218" s="223">
        <v>1</v>
      </c>
      <c r="I218" s="224"/>
      <c r="J218" s="225">
        <f>ROUND(I218*H218,2)</f>
        <v>0</v>
      </c>
      <c r="K218" s="221" t="s">
        <v>1</v>
      </c>
      <c r="L218" s="45"/>
      <c r="M218" s="226" t="s">
        <v>1</v>
      </c>
      <c r="N218" s="227" t="s">
        <v>41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699</v>
      </c>
      <c r="AT218" s="230" t="s">
        <v>128</v>
      </c>
      <c r="AU218" s="230" t="s">
        <v>84</v>
      </c>
      <c r="AY218" s="18" t="s">
        <v>125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84</v>
      </c>
      <c r="BK218" s="231">
        <f>ROUND(I218*H218,2)</f>
        <v>0</v>
      </c>
      <c r="BL218" s="18" t="s">
        <v>699</v>
      </c>
      <c r="BM218" s="230" t="s">
        <v>703</v>
      </c>
    </row>
    <row r="219" s="2" customFormat="1">
      <c r="A219" s="39"/>
      <c r="B219" s="40"/>
      <c r="C219" s="41"/>
      <c r="D219" s="240" t="s">
        <v>366</v>
      </c>
      <c r="E219" s="41"/>
      <c r="F219" s="281" t="s">
        <v>701</v>
      </c>
      <c r="G219" s="41"/>
      <c r="H219" s="41"/>
      <c r="I219" s="282"/>
      <c r="J219" s="41"/>
      <c r="K219" s="41"/>
      <c r="L219" s="45"/>
      <c r="M219" s="290"/>
      <c r="N219" s="291"/>
      <c r="O219" s="234"/>
      <c r="P219" s="234"/>
      <c r="Q219" s="234"/>
      <c r="R219" s="234"/>
      <c r="S219" s="234"/>
      <c r="T219" s="292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366</v>
      </c>
      <c r="AU219" s="18" t="s">
        <v>84</v>
      </c>
    </row>
    <row r="220" s="2" customFormat="1" ht="6.96" customHeight="1">
      <c r="A220" s="39"/>
      <c r="B220" s="67"/>
      <c r="C220" s="68"/>
      <c r="D220" s="68"/>
      <c r="E220" s="68"/>
      <c r="F220" s="68"/>
      <c r="G220" s="68"/>
      <c r="H220" s="68"/>
      <c r="I220" s="68"/>
      <c r="J220" s="68"/>
      <c r="K220" s="68"/>
      <c r="L220" s="45"/>
      <c r="M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</row>
  </sheetData>
  <sheetProtection sheet="1" autoFilter="0" formatColumns="0" formatRows="0" objects="1" scenarios="1" spinCount="100000" saltValue="KbqaaPWghdqSrWY8H1inav+ZwYILZGEX9mco5pPVafDKU18WzPFMVQPHzxTwe+60Iq04UJRBHP1onKH/RKbhZQ==" hashValue="DDQ3Lda2UfCOOFWhNN+zcJGPgpRAikfO2uLL75uxvs8SReBxaOLvOSYW+TULp+Crgg76vioEYNLagbgO8OVKew==" algorithmName="SHA-512" password="CC35"/>
  <autoFilter ref="C124:K219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1"/>
    </row>
    <row r="4" s="1" customFormat="1" ht="24.96" customHeight="1">
      <c r="B4" s="21"/>
      <c r="C4" s="139" t="s">
        <v>704</v>
      </c>
      <c r="H4" s="21"/>
    </row>
    <row r="5" s="1" customFormat="1" ht="12" customHeight="1">
      <c r="B5" s="21"/>
      <c r="C5" s="304" t="s">
        <v>13</v>
      </c>
      <c r="D5" s="148" t="s">
        <v>14</v>
      </c>
      <c r="E5" s="1"/>
      <c r="F5" s="1"/>
      <c r="H5" s="21"/>
    </row>
    <row r="6" s="1" customFormat="1" ht="36.96" customHeight="1">
      <c r="B6" s="21"/>
      <c r="C6" s="305" t="s">
        <v>16</v>
      </c>
      <c r="D6" s="306" t="s">
        <v>17</v>
      </c>
      <c r="E6" s="1"/>
      <c r="F6" s="1"/>
      <c r="H6" s="21"/>
    </row>
    <row r="7" s="1" customFormat="1" ht="16.5" customHeight="1">
      <c r="B7" s="21"/>
      <c r="C7" s="141" t="s">
        <v>22</v>
      </c>
      <c r="D7" s="145" t="str">
        <f>'Rekapitulace stavby'!AN8</f>
        <v>18. 4. 2024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2"/>
      <c r="B9" s="307"/>
      <c r="C9" s="308" t="s">
        <v>57</v>
      </c>
      <c r="D9" s="309" t="s">
        <v>58</v>
      </c>
      <c r="E9" s="309" t="s">
        <v>111</v>
      </c>
      <c r="F9" s="310" t="s">
        <v>705</v>
      </c>
      <c r="G9" s="192"/>
      <c r="H9" s="307"/>
    </row>
    <row r="10" s="2" customFormat="1" ht="26.4" customHeight="1">
      <c r="A10" s="39"/>
      <c r="B10" s="45"/>
      <c r="C10" s="311" t="s">
        <v>706</v>
      </c>
      <c r="D10" s="311" t="s">
        <v>88</v>
      </c>
      <c r="E10" s="39"/>
      <c r="F10" s="39"/>
      <c r="G10" s="39"/>
      <c r="H10" s="45"/>
    </row>
    <row r="11" s="2" customFormat="1" ht="16.8" customHeight="1">
      <c r="A11" s="39"/>
      <c r="B11" s="45"/>
      <c r="C11" s="312" t="s">
        <v>165</v>
      </c>
      <c r="D11" s="313" t="s">
        <v>1</v>
      </c>
      <c r="E11" s="314" t="s">
        <v>1</v>
      </c>
      <c r="F11" s="315">
        <v>58.07</v>
      </c>
      <c r="G11" s="39"/>
      <c r="H11" s="45"/>
    </row>
    <row r="12" s="2" customFormat="1" ht="16.8" customHeight="1">
      <c r="A12" s="39"/>
      <c r="B12" s="45"/>
      <c r="C12" s="316" t="s">
        <v>1</v>
      </c>
      <c r="D12" s="316" t="s">
        <v>503</v>
      </c>
      <c r="E12" s="18" t="s">
        <v>1</v>
      </c>
      <c r="F12" s="317">
        <v>22.050000000000001</v>
      </c>
      <c r="G12" s="39"/>
      <c r="H12" s="45"/>
    </row>
    <row r="13" s="2" customFormat="1" ht="16.8" customHeight="1">
      <c r="A13" s="39"/>
      <c r="B13" s="45"/>
      <c r="C13" s="316" t="s">
        <v>1</v>
      </c>
      <c r="D13" s="316" t="s">
        <v>504</v>
      </c>
      <c r="E13" s="18" t="s">
        <v>1</v>
      </c>
      <c r="F13" s="317">
        <v>15.75</v>
      </c>
      <c r="G13" s="39"/>
      <c r="H13" s="45"/>
    </row>
    <row r="14" s="2" customFormat="1" ht="16.8" customHeight="1">
      <c r="A14" s="39"/>
      <c r="B14" s="45"/>
      <c r="C14" s="316" t="s">
        <v>1</v>
      </c>
      <c r="D14" s="316" t="s">
        <v>505</v>
      </c>
      <c r="E14" s="18" t="s">
        <v>1</v>
      </c>
      <c r="F14" s="317">
        <v>-4.1399999999999997</v>
      </c>
      <c r="G14" s="39"/>
      <c r="H14" s="45"/>
    </row>
    <row r="15" s="2" customFormat="1" ht="16.8" customHeight="1">
      <c r="A15" s="39"/>
      <c r="B15" s="45"/>
      <c r="C15" s="316" t="s">
        <v>1</v>
      </c>
      <c r="D15" s="316" t="s">
        <v>506</v>
      </c>
      <c r="E15" s="18" t="s">
        <v>1</v>
      </c>
      <c r="F15" s="317">
        <v>25.41</v>
      </c>
      <c r="G15" s="39"/>
      <c r="H15" s="45"/>
    </row>
    <row r="16" s="2" customFormat="1" ht="16.8" customHeight="1">
      <c r="A16" s="39"/>
      <c r="B16" s="45"/>
      <c r="C16" s="316" t="s">
        <v>1</v>
      </c>
      <c r="D16" s="316" t="s">
        <v>507</v>
      </c>
      <c r="E16" s="18" t="s">
        <v>1</v>
      </c>
      <c r="F16" s="317">
        <v>-1</v>
      </c>
      <c r="G16" s="39"/>
      <c r="H16" s="45"/>
    </row>
    <row r="17" s="2" customFormat="1" ht="16.8" customHeight="1">
      <c r="A17" s="39"/>
      <c r="B17" s="45"/>
      <c r="C17" s="316" t="s">
        <v>165</v>
      </c>
      <c r="D17" s="316" t="s">
        <v>202</v>
      </c>
      <c r="E17" s="18" t="s">
        <v>1</v>
      </c>
      <c r="F17" s="317">
        <v>58.07</v>
      </c>
      <c r="G17" s="39"/>
      <c r="H17" s="45"/>
    </row>
    <row r="18" s="2" customFormat="1" ht="16.8" customHeight="1">
      <c r="A18" s="39"/>
      <c r="B18" s="45"/>
      <c r="C18" s="318" t="s">
        <v>707</v>
      </c>
      <c r="D18" s="39"/>
      <c r="E18" s="39"/>
      <c r="F18" s="39"/>
      <c r="G18" s="39"/>
      <c r="H18" s="45"/>
    </row>
    <row r="19" s="2" customFormat="1" ht="16.8" customHeight="1">
      <c r="A19" s="39"/>
      <c r="B19" s="45"/>
      <c r="C19" s="316" t="s">
        <v>500</v>
      </c>
      <c r="D19" s="316" t="s">
        <v>501</v>
      </c>
      <c r="E19" s="18" t="s">
        <v>187</v>
      </c>
      <c r="F19" s="317">
        <v>58.07</v>
      </c>
      <c r="G19" s="39"/>
      <c r="H19" s="45"/>
    </row>
    <row r="20" s="2" customFormat="1" ht="16.8" customHeight="1">
      <c r="A20" s="39"/>
      <c r="B20" s="45"/>
      <c r="C20" s="316" t="s">
        <v>523</v>
      </c>
      <c r="D20" s="316" t="s">
        <v>524</v>
      </c>
      <c r="E20" s="18" t="s">
        <v>187</v>
      </c>
      <c r="F20" s="317">
        <v>58.07</v>
      </c>
      <c r="G20" s="39"/>
      <c r="H20" s="45"/>
    </row>
    <row r="21" s="2" customFormat="1">
      <c r="A21" s="39"/>
      <c r="B21" s="45"/>
      <c r="C21" s="316" t="s">
        <v>514</v>
      </c>
      <c r="D21" s="316" t="s">
        <v>515</v>
      </c>
      <c r="E21" s="18" t="s">
        <v>301</v>
      </c>
      <c r="F21" s="317">
        <v>58.07</v>
      </c>
      <c r="G21" s="39"/>
      <c r="H21" s="45"/>
    </row>
    <row r="22" s="2" customFormat="1" ht="16.8" customHeight="1">
      <c r="A22" s="39"/>
      <c r="B22" s="45"/>
      <c r="C22" s="316" t="s">
        <v>518</v>
      </c>
      <c r="D22" s="316" t="s">
        <v>519</v>
      </c>
      <c r="E22" s="18" t="s">
        <v>195</v>
      </c>
      <c r="F22" s="317">
        <v>0.23999999999999999</v>
      </c>
      <c r="G22" s="39"/>
      <c r="H22" s="45"/>
    </row>
    <row r="23" s="2" customFormat="1" ht="16.8" customHeight="1">
      <c r="A23" s="39"/>
      <c r="B23" s="45"/>
      <c r="C23" s="316" t="s">
        <v>509</v>
      </c>
      <c r="D23" s="316" t="s">
        <v>510</v>
      </c>
      <c r="E23" s="18" t="s">
        <v>187</v>
      </c>
      <c r="F23" s="317">
        <v>66.781000000000006</v>
      </c>
      <c r="G23" s="39"/>
      <c r="H23" s="45"/>
    </row>
    <row r="24" s="2" customFormat="1" ht="16.8" customHeight="1">
      <c r="A24" s="39"/>
      <c r="B24" s="45"/>
      <c r="C24" s="312" t="s">
        <v>150</v>
      </c>
      <c r="D24" s="313" t="s">
        <v>1</v>
      </c>
      <c r="E24" s="314" t="s">
        <v>1</v>
      </c>
      <c r="F24" s="315">
        <v>0.90100000000000002</v>
      </c>
      <c r="G24" s="39"/>
      <c r="H24" s="45"/>
    </row>
    <row r="25" s="2" customFormat="1" ht="16.8" customHeight="1">
      <c r="A25" s="39"/>
      <c r="B25" s="45"/>
      <c r="C25" s="316" t="s">
        <v>1</v>
      </c>
      <c r="D25" s="316" t="s">
        <v>210</v>
      </c>
      <c r="E25" s="18" t="s">
        <v>1</v>
      </c>
      <c r="F25" s="317">
        <v>0</v>
      </c>
      <c r="G25" s="39"/>
      <c r="H25" s="45"/>
    </row>
    <row r="26" s="2" customFormat="1" ht="16.8" customHeight="1">
      <c r="A26" s="39"/>
      <c r="B26" s="45"/>
      <c r="C26" s="316" t="s">
        <v>1</v>
      </c>
      <c r="D26" s="316" t="s">
        <v>211</v>
      </c>
      <c r="E26" s="18" t="s">
        <v>1</v>
      </c>
      <c r="F26" s="317">
        <v>0.56299999999999994</v>
      </c>
      <c r="G26" s="39"/>
      <c r="H26" s="45"/>
    </row>
    <row r="27" s="2" customFormat="1" ht="16.8" customHeight="1">
      <c r="A27" s="39"/>
      <c r="B27" s="45"/>
      <c r="C27" s="316" t="s">
        <v>1</v>
      </c>
      <c r="D27" s="316" t="s">
        <v>212</v>
      </c>
      <c r="E27" s="18" t="s">
        <v>1</v>
      </c>
      <c r="F27" s="317">
        <v>0.33800000000000002</v>
      </c>
      <c r="G27" s="39"/>
      <c r="H27" s="45"/>
    </row>
    <row r="28" s="2" customFormat="1" ht="16.8" customHeight="1">
      <c r="A28" s="39"/>
      <c r="B28" s="45"/>
      <c r="C28" s="316" t="s">
        <v>150</v>
      </c>
      <c r="D28" s="316" t="s">
        <v>202</v>
      </c>
      <c r="E28" s="18" t="s">
        <v>1</v>
      </c>
      <c r="F28" s="317">
        <v>0.90100000000000002</v>
      </c>
      <c r="G28" s="39"/>
      <c r="H28" s="45"/>
    </row>
    <row r="29" s="2" customFormat="1" ht="16.8" customHeight="1">
      <c r="A29" s="39"/>
      <c r="B29" s="45"/>
      <c r="C29" s="318" t="s">
        <v>707</v>
      </c>
      <c r="D29" s="39"/>
      <c r="E29" s="39"/>
      <c r="F29" s="39"/>
      <c r="G29" s="39"/>
      <c r="H29" s="45"/>
    </row>
    <row r="30" s="2" customFormat="1" ht="16.8" customHeight="1">
      <c r="A30" s="39"/>
      <c r="B30" s="45"/>
      <c r="C30" s="316" t="s">
        <v>207</v>
      </c>
      <c r="D30" s="316" t="s">
        <v>208</v>
      </c>
      <c r="E30" s="18" t="s">
        <v>195</v>
      </c>
      <c r="F30" s="317">
        <v>0.90100000000000002</v>
      </c>
      <c r="G30" s="39"/>
      <c r="H30" s="45"/>
    </row>
    <row r="31" s="2" customFormat="1">
      <c r="A31" s="39"/>
      <c r="B31" s="45"/>
      <c r="C31" s="316" t="s">
        <v>203</v>
      </c>
      <c r="D31" s="316" t="s">
        <v>204</v>
      </c>
      <c r="E31" s="18" t="s">
        <v>195</v>
      </c>
      <c r="F31" s="317">
        <v>12.189</v>
      </c>
      <c r="G31" s="39"/>
      <c r="H31" s="45"/>
    </row>
    <row r="32" s="2" customFormat="1" ht="16.8" customHeight="1">
      <c r="A32" s="39"/>
      <c r="B32" s="45"/>
      <c r="C32" s="312" t="s">
        <v>152</v>
      </c>
      <c r="D32" s="313" t="s">
        <v>1</v>
      </c>
      <c r="E32" s="314" t="s">
        <v>1</v>
      </c>
      <c r="F32" s="315">
        <v>12.189</v>
      </c>
      <c r="G32" s="39"/>
      <c r="H32" s="45"/>
    </row>
    <row r="33" s="2" customFormat="1" ht="16.8" customHeight="1">
      <c r="A33" s="39"/>
      <c r="B33" s="45"/>
      <c r="C33" s="316" t="s">
        <v>1</v>
      </c>
      <c r="D33" s="316" t="s">
        <v>206</v>
      </c>
      <c r="E33" s="18" t="s">
        <v>1</v>
      </c>
      <c r="F33" s="317">
        <v>12.189</v>
      </c>
      <c r="G33" s="39"/>
      <c r="H33" s="45"/>
    </row>
    <row r="34" s="2" customFormat="1" ht="16.8" customHeight="1">
      <c r="A34" s="39"/>
      <c r="B34" s="45"/>
      <c r="C34" s="316" t="s">
        <v>152</v>
      </c>
      <c r="D34" s="316" t="s">
        <v>202</v>
      </c>
      <c r="E34" s="18" t="s">
        <v>1</v>
      </c>
      <c r="F34" s="317">
        <v>12.189</v>
      </c>
      <c r="G34" s="39"/>
      <c r="H34" s="45"/>
    </row>
    <row r="35" s="2" customFormat="1" ht="16.8" customHeight="1">
      <c r="A35" s="39"/>
      <c r="B35" s="45"/>
      <c r="C35" s="318" t="s">
        <v>707</v>
      </c>
      <c r="D35" s="39"/>
      <c r="E35" s="39"/>
      <c r="F35" s="39"/>
      <c r="G35" s="39"/>
      <c r="H35" s="45"/>
    </row>
    <row r="36" s="2" customFormat="1">
      <c r="A36" s="39"/>
      <c r="B36" s="45"/>
      <c r="C36" s="316" t="s">
        <v>203</v>
      </c>
      <c r="D36" s="316" t="s">
        <v>204</v>
      </c>
      <c r="E36" s="18" t="s">
        <v>195</v>
      </c>
      <c r="F36" s="317">
        <v>12.189</v>
      </c>
      <c r="G36" s="39"/>
      <c r="H36" s="45"/>
    </row>
    <row r="37" s="2" customFormat="1">
      <c r="A37" s="39"/>
      <c r="B37" s="45"/>
      <c r="C37" s="316" t="s">
        <v>213</v>
      </c>
      <c r="D37" s="316" t="s">
        <v>214</v>
      </c>
      <c r="E37" s="18" t="s">
        <v>215</v>
      </c>
      <c r="F37" s="317">
        <v>21.940000000000001</v>
      </c>
      <c r="G37" s="39"/>
      <c r="H37" s="45"/>
    </row>
    <row r="38" s="2" customFormat="1" ht="16.8" customHeight="1">
      <c r="A38" s="39"/>
      <c r="B38" s="45"/>
      <c r="C38" s="316" t="s">
        <v>219</v>
      </c>
      <c r="D38" s="316" t="s">
        <v>220</v>
      </c>
      <c r="E38" s="18" t="s">
        <v>195</v>
      </c>
      <c r="F38" s="317">
        <v>12.189</v>
      </c>
      <c r="G38" s="39"/>
      <c r="H38" s="45"/>
    </row>
    <row r="39" s="2" customFormat="1" ht="16.8" customHeight="1">
      <c r="A39" s="39"/>
      <c r="B39" s="45"/>
      <c r="C39" s="312" t="s">
        <v>148</v>
      </c>
      <c r="D39" s="313" t="s">
        <v>1</v>
      </c>
      <c r="E39" s="314" t="s">
        <v>1</v>
      </c>
      <c r="F39" s="315">
        <v>19.5</v>
      </c>
      <c r="G39" s="39"/>
      <c r="H39" s="45"/>
    </row>
    <row r="40" s="2" customFormat="1" ht="16.8" customHeight="1">
      <c r="A40" s="39"/>
      <c r="B40" s="45"/>
      <c r="C40" s="316" t="s">
        <v>1</v>
      </c>
      <c r="D40" s="316" t="s">
        <v>318</v>
      </c>
      <c r="E40" s="18" t="s">
        <v>1</v>
      </c>
      <c r="F40" s="317">
        <v>0</v>
      </c>
      <c r="G40" s="39"/>
      <c r="H40" s="45"/>
    </row>
    <row r="41" s="2" customFormat="1" ht="16.8" customHeight="1">
      <c r="A41" s="39"/>
      <c r="B41" s="45"/>
      <c r="C41" s="316" t="s">
        <v>1</v>
      </c>
      <c r="D41" s="316" t="s">
        <v>319</v>
      </c>
      <c r="E41" s="18" t="s">
        <v>1</v>
      </c>
      <c r="F41" s="317">
        <v>0</v>
      </c>
      <c r="G41" s="39"/>
      <c r="H41" s="45"/>
    </row>
    <row r="42" s="2" customFormat="1" ht="16.8" customHeight="1">
      <c r="A42" s="39"/>
      <c r="B42" s="45"/>
      <c r="C42" s="316" t="s">
        <v>1</v>
      </c>
      <c r="D42" s="316" t="s">
        <v>320</v>
      </c>
      <c r="E42" s="18" t="s">
        <v>1</v>
      </c>
      <c r="F42" s="317">
        <v>6.5999999999999996</v>
      </c>
      <c r="G42" s="39"/>
      <c r="H42" s="45"/>
    </row>
    <row r="43" s="2" customFormat="1" ht="16.8" customHeight="1">
      <c r="A43" s="39"/>
      <c r="B43" s="45"/>
      <c r="C43" s="316" t="s">
        <v>1</v>
      </c>
      <c r="D43" s="316" t="s">
        <v>321</v>
      </c>
      <c r="E43" s="18" t="s">
        <v>1</v>
      </c>
      <c r="F43" s="317">
        <v>3</v>
      </c>
      <c r="G43" s="39"/>
      <c r="H43" s="45"/>
    </row>
    <row r="44" s="2" customFormat="1" ht="16.8" customHeight="1">
      <c r="A44" s="39"/>
      <c r="B44" s="45"/>
      <c r="C44" s="316" t="s">
        <v>1</v>
      </c>
      <c r="D44" s="316" t="s">
        <v>322</v>
      </c>
      <c r="E44" s="18" t="s">
        <v>1</v>
      </c>
      <c r="F44" s="317">
        <v>0</v>
      </c>
      <c r="G44" s="39"/>
      <c r="H44" s="45"/>
    </row>
    <row r="45" s="2" customFormat="1" ht="16.8" customHeight="1">
      <c r="A45" s="39"/>
      <c r="B45" s="45"/>
      <c r="C45" s="316" t="s">
        <v>1</v>
      </c>
      <c r="D45" s="316" t="s">
        <v>323</v>
      </c>
      <c r="E45" s="18" t="s">
        <v>1</v>
      </c>
      <c r="F45" s="317">
        <v>9.9000000000000004</v>
      </c>
      <c r="G45" s="39"/>
      <c r="H45" s="45"/>
    </row>
    <row r="46" s="2" customFormat="1" ht="16.8" customHeight="1">
      <c r="A46" s="39"/>
      <c r="B46" s="45"/>
      <c r="C46" s="316" t="s">
        <v>148</v>
      </c>
      <c r="D46" s="316" t="s">
        <v>202</v>
      </c>
      <c r="E46" s="18" t="s">
        <v>1</v>
      </c>
      <c r="F46" s="317">
        <v>19.5</v>
      </c>
      <c r="G46" s="39"/>
      <c r="H46" s="45"/>
    </row>
    <row r="47" s="2" customFormat="1" ht="16.8" customHeight="1">
      <c r="A47" s="39"/>
      <c r="B47" s="45"/>
      <c r="C47" s="318" t="s">
        <v>707</v>
      </c>
      <c r="D47" s="39"/>
      <c r="E47" s="39"/>
      <c r="F47" s="39"/>
      <c r="G47" s="39"/>
      <c r="H47" s="45"/>
    </row>
    <row r="48" s="2" customFormat="1">
      <c r="A48" s="39"/>
      <c r="B48" s="45"/>
      <c r="C48" s="316" t="s">
        <v>315</v>
      </c>
      <c r="D48" s="316" t="s">
        <v>316</v>
      </c>
      <c r="E48" s="18" t="s">
        <v>187</v>
      </c>
      <c r="F48" s="317">
        <v>19.5</v>
      </c>
      <c r="G48" s="39"/>
      <c r="H48" s="45"/>
    </row>
    <row r="49" s="2" customFormat="1" ht="16.8" customHeight="1">
      <c r="A49" s="39"/>
      <c r="B49" s="45"/>
      <c r="C49" s="316" t="s">
        <v>244</v>
      </c>
      <c r="D49" s="316" t="s">
        <v>245</v>
      </c>
      <c r="E49" s="18" t="s">
        <v>187</v>
      </c>
      <c r="F49" s="317">
        <v>19.5</v>
      </c>
      <c r="G49" s="39"/>
      <c r="H49" s="45"/>
    </row>
    <row r="50" s="2" customFormat="1" ht="16.8" customHeight="1">
      <c r="A50" s="39"/>
      <c r="B50" s="45"/>
      <c r="C50" s="316" t="s">
        <v>311</v>
      </c>
      <c r="D50" s="316" t="s">
        <v>312</v>
      </c>
      <c r="E50" s="18" t="s">
        <v>187</v>
      </c>
      <c r="F50" s="317">
        <v>19.5</v>
      </c>
      <c r="G50" s="39"/>
      <c r="H50" s="45"/>
    </row>
    <row r="51" s="2" customFormat="1" ht="16.8" customHeight="1">
      <c r="A51" s="39"/>
      <c r="B51" s="45"/>
      <c r="C51" s="316" t="s">
        <v>325</v>
      </c>
      <c r="D51" s="316" t="s">
        <v>326</v>
      </c>
      <c r="E51" s="18" t="s">
        <v>187</v>
      </c>
      <c r="F51" s="317">
        <v>20.475000000000001</v>
      </c>
      <c r="G51" s="39"/>
      <c r="H51" s="45"/>
    </row>
    <row r="52" s="2" customFormat="1" ht="16.8" customHeight="1">
      <c r="A52" s="39"/>
      <c r="B52" s="45"/>
      <c r="C52" s="312" t="s">
        <v>163</v>
      </c>
      <c r="D52" s="313" t="s">
        <v>1</v>
      </c>
      <c r="E52" s="314" t="s">
        <v>1</v>
      </c>
      <c r="F52" s="315">
        <v>23.625</v>
      </c>
      <c r="G52" s="39"/>
      <c r="H52" s="45"/>
    </row>
    <row r="53" s="2" customFormat="1" ht="16.8" customHeight="1">
      <c r="A53" s="39"/>
      <c r="B53" s="45"/>
      <c r="C53" s="316" t="s">
        <v>1</v>
      </c>
      <c r="D53" s="316" t="s">
        <v>530</v>
      </c>
      <c r="E53" s="18" t="s">
        <v>1</v>
      </c>
      <c r="F53" s="317">
        <v>23.625</v>
      </c>
      <c r="G53" s="39"/>
      <c r="H53" s="45"/>
    </row>
    <row r="54" s="2" customFormat="1" ht="16.8" customHeight="1">
      <c r="A54" s="39"/>
      <c r="B54" s="45"/>
      <c r="C54" s="316" t="s">
        <v>163</v>
      </c>
      <c r="D54" s="316" t="s">
        <v>202</v>
      </c>
      <c r="E54" s="18" t="s">
        <v>1</v>
      </c>
      <c r="F54" s="317">
        <v>23.625</v>
      </c>
      <c r="G54" s="39"/>
      <c r="H54" s="45"/>
    </row>
    <row r="55" s="2" customFormat="1" ht="16.8" customHeight="1">
      <c r="A55" s="39"/>
      <c r="B55" s="45"/>
      <c r="C55" s="318" t="s">
        <v>707</v>
      </c>
      <c r="D55" s="39"/>
      <c r="E55" s="39"/>
      <c r="F55" s="39"/>
      <c r="G55" s="39"/>
      <c r="H55" s="45"/>
    </row>
    <row r="56" s="2" customFormat="1" ht="16.8" customHeight="1">
      <c r="A56" s="39"/>
      <c r="B56" s="45"/>
      <c r="C56" s="316" t="s">
        <v>527</v>
      </c>
      <c r="D56" s="316" t="s">
        <v>528</v>
      </c>
      <c r="E56" s="18" t="s">
        <v>187</v>
      </c>
      <c r="F56" s="317">
        <v>23.625</v>
      </c>
      <c r="G56" s="39"/>
      <c r="H56" s="45"/>
    </row>
    <row r="57" s="2" customFormat="1" ht="16.8" customHeight="1">
      <c r="A57" s="39"/>
      <c r="B57" s="45"/>
      <c r="C57" s="316" t="s">
        <v>537</v>
      </c>
      <c r="D57" s="316" t="s">
        <v>538</v>
      </c>
      <c r="E57" s="18" t="s">
        <v>301</v>
      </c>
      <c r="F57" s="317">
        <v>59.063000000000002</v>
      </c>
      <c r="G57" s="39"/>
      <c r="H57" s="45"/>
    </row>
    <row r="58" s="2" customFormat="1" ht="16.8" customHeight="1">
      <c r="A58" s="39"/>
      <c r="B58" s="45"/>
      <c r="C58" s="316" t="s">
        <v>542</v>
      </c>
      <c r="D58" s="316" t="s">
        <v>543</v>
      </c>
      <c r="E58" s="18" t="s">
        <v>195</v>
      </c>
      <c r="F58" s="317">
        <v>0.156</v>
      </c>
      <c r="G58" s="39"/>
      <c r="H58" s="45"/>
    </row>
    <row r="59" s="2" customFormat="1" ht="16.8" customHeight="1">
      <c r="A59" s="39"/>
      <c r="B59" s="45"/>
      <c r="C59" s="316" t="s">
        <v>532</v>
      </c>
      <c r="D59" s="316" t="s">
        <v>533</v>
      </c>
      <c r="E59" s="18" t="s">
        <v>187</v>
      </c>
      <c r="F59" s="317">
        <v>25.988</v>
      </c>
      <c r="G59" s="39"/>
      <c r="H59" s="45"/>
    </row>
    <row r="60" s="2" customFormat="1" ht="16.8" customHeight="1">
      <c r="A60" s="39"/>
      <c r="B60" s="45"/>
      <c r="C60" s="312" t="s">
        <v>144</v>
      </c>
      <c r="D60" s="313" t="s">
        <v>1</v>
      </c>
      <c r="E60" s="314" t="s">
        <v>1</v>
      </c>
      <c r="F60" s="315">
        <v>13.09</v>
      </c>
      <c r="G60" s="39"/>
      <c r="H60" s="45"/>
    </row>
    <row r="61" s="2" customFormat="1" ht="16.8" customHeight="1">
      <c r="A61" s="39"/>
      <c r="B61" s="45"/>
      <c r="C61" s="316" t="s">
        <v>1</v>
      </c>
      <c r="D61" s="316" t="s">
        <v>197</v>
      </c>
      <c r="E61" s="18" t="s">
        <v>1</v>
      </c>
      <c r="F61" s="317">
        <v>5.8079999999999998</v>
      </c>
      <c r="G61" s="39"/>
      <c r="H61" s="45"/>
    </row>
    <row r="62" s="2" customFormat="1" ht="16.8" customHeight="1">
      <c r="A62" s="39"/>
      <c r="B62" s="45"/>
      <c r="C62" s="316" t="s">
        <v>1</v>
      </c>
      <c r="D62" s="316" t="s">
        <v>198</v>
      </c>
      <c r="E62" s="18" t="s">
        <v>1</v>
      </c>
      <c r="F62" s="317">
        <v>0.55000000000000004</v>
      </c>
      <c r="G62" s="39"/>
      <c r="H62" s="45"/>
    </row>
    <row r="63" s="2" customFormat="1" ht="16.8" customHeight="1">
      <c r="A63" s="39"/>
      <c r="B63" s="45"/>
      <c r="C63" s="316" t="s">
        <v>1</v>
      </c>
      <c r="D63" s="316" t="s">
        <v>199</v>
      </c>
      <c r="E63" s="18" t="s">
        <v>1</v>
      </c>
      <c r="F63" s="317">
        <v>5.2800000000000002</v>
      </c>
      <c r="G63" s="39"/>
      <c r="H63" s="45"/>
    </row>
    <row r="64" s="2" customFormat="1" ht="16.8" customHeight="1">
      <c r="A64" s="39"/>
      <c r="B64" s="45"/>
      <c r="C64" s="316" t="s">
        <v>1</v>
      </c>
      <c r="D64" s="316" t="s">
        <v>200</v>
      </c>
      <c r="E64" s="18" t="s">
        <v>1</v>
      </c>
      <c r="F64" s="317">
        <v>0.79200000000000004</v>
      </c>
      <c r="G64" s="39"/>
      <c r="H64" s="45"/>
    </row>
    <row r="65" s="2" customFormat="1" ht="16.8" customHeight="1">
      <c r="A65" s="39"/>
      <c r="B65" s="45"/>
      <c r="C65" s="316" t="s">
        <v>1</v>
      </c>
      <c r="D65" s="316" t="s">
        <v>201</v>
      </c>
      <c r="E65" s="18" t="s">
        <v>1</v>
      </c>
      <c r="F65" s="317">
        <v>0.66000000000000003</v>
      </c>
      <c r="G65" s="39"/>
      <c r="H65" s="45"/>
    </row>
    <row r="66" s="2" customFormat="1" ht="16.8" customHeight="1">
      <c r="A66" s="39"/>
      <c r="B66" s="45"/>
      <c r="C66" s="316" t="s">
        <v>144</v>
      </c>
      <c r="D66" s="316" t="s">
        <v>202</v>
      </c>
      <c r="E66" s="18" t="s">
        <v>1</v>
      </c>
      <c r="F66" s="317">
        <v>13.09</v>
      </c>
      <c r="G66" s="39"/>
      <c r="H66" s="45"/>
    </row>
    <row r="67" s="2" customFormat="1" ht="16.8" customHeight="1">
      <c r="A67" s="39"/>
      <c r="B67" s="45"/>
      <c r="C67" s="318" t="s">
        <v>707</v>
      </c>
      <c r="D67" s="39"/>
      <c r="E67" s="39"/>
      <c r="F67" s="39"/>
      <c r="G67" s="39"/>
      <c r="H67" s="45"/>
    </row>
    <row r="68" s="2" customFormat="1">
      <c r="A68" s="39"/>
      <c r="B68" s="45"/>
      <c r="C68" s="316" t="s">
        <v>193</v>
      </c>
      <c r="D68" s="316" t="s">
        <v>194</v>
      </c>
      <c r="E68" s="18" t="s">
        <v>195</v>
      </c>
      <c r="F68" s="317">
        <v>13.09</v>
      </c>
      <c r="G68" s="39"/>
      <c r="H68" s="45"/>
    </row>
    <row r="69" s="2" customFormat="1">
      <c r="A69" s="39"/>
      <c r="B69" s="45"/>
      <c r="C69" s="316" t="s">
        <v>203</v>
      </c>
      <c r="D69" s="316" t="s">
        <v>204</v>
      </c>
      <c r="E69" s="18" t="s">
        <v>195</v>
      </c>
      <c r="F69" s="317">
        <v>12.189</v>
      </c>
      <c r="G69" s="39"/>
      <c r="H69" s="45"/>
    </row>
    <row r="70" s="2" customFormat="1" ht="16.8" customHeight="1">
      <c r="A70" s="39"/>
      <c r="B70" s="45"/>
      <c r="C70" s="312" t="s">
        <v>156</v>
      </c>
      <c r="D70" s="313" t="s">
        <v>1</v>
      </c>
      <c r="E70" s="314" t="s">
        <v>1</v>
      </c>
      <c r="F70" s="315">
        <v>0.34499999999999997</v>
      </c>
      <c r="G70" s="39"/>
      <c r="H70" s="45"/>
    </row>
    <row r="71" s="2" customFormat="1" ht="16.8" customHeight="1">
      <c r="A71" s="39"/>
      <c r="B71" s="45"/>
      <c r="C71" s="316" t="s">
        <v>1</v>
      </c>
      <c r="D71" s="316" t="s">
        <v>436</v>
      </c>
      <c r="E71" s="18" t="s">
        <v>1</v>
      </c>
      <c r="F71" s="317">
        <v>0.23000000000000001</v>
      </c>
      <c r="G71" s="39"/>
      <c r="H71" s="45"/>
    </row>
    <row r="72" s="2" customFormat="1" ht="16.8" customHeight="1">
      <c r="A72" s="39"/>
      <c r="B72" s="45"/>
      <c r="C72" s="316" t="s">
        <v>1</v>
      </c>
      <c r="D72" s="316" t="s">
        <v>437</v>
      </c>
      <c r="E72" s="18" t="s">
        <v>1</v>
      </c>
      <c r="F72" s="317">
        <v>0.11500000000000001</v>
      </c>
      <c r="G72" s="39"/>
      <c r="H72" s="45"/>
    </row>
    <row r="73" s="2" customFormat="1" ht="16.8" customHeight="1">
      <c r="A73" s="39"/>
      <c r="B73" s="45"/>
      <c r="C73" s="316" t="s">
        <v>156</v>
      </c>
      <c r="D73" s="316" t="s">
        <v>202</v>
      </c>
      <c r="E73" s="18" t="s">
        <v>1</v>
      </c>
      <c r="F73" s="317">
        <v>0.34499999999999997</v>
      </c>
      <c r="G73" s="39"/>
      <c r="H73" s="45"/>
    </row>
    <row r="74" s="2" customFormat="1" ht="16.8" customHeight="1">
      <c r="A74" s="39"/>
      <c r="B74" s="45"/>
      <c r="C74" s="318" t="s">
        <v>707</v>
      </c>
      <c r="D74" s="39"/>
      <c r="E74" s="39"/>
      <c r="F74" s="39"/>
      <c r="G74" s="39"/>
      <c r="H74" s="45"/>
    </row>
    <row r="75" s="2" customFormat="1" ht="16.8" customHeight="1">
      <c r="A75" s="39"/>
      <c r="B75" s="45"/>
      <c r="C75" s="316" t="s">
        <v>433</v>
      </c>
      <c r="D75" s="316" t="s">
        <v>434</v>
      </c>
      <c r="E75" s="18" t="s">
        <v>195</v>
      </c>
      <c r="F75" s="317">
        <v>0.38</v>
      </c>
      <c r="G75" s="39"/>
      <c r="H75" s="45"/>
    </row>
    <row r="76" s="2" customFormat="1" ht="16.8" customHeight="1">
      <c r="A76" s="39"/>
      <c r="B76" s="45"/>
      <c r="C76" s="316" t="s">
        <v>440</v>
      </c>
      <c r="D76" s="316" t="s">
        <v>441</v>
      </c>
      <c r="E76" s="18" t="s">
        <v>195</v>
      </c>
      <c r="F76" s="317">
        <v>0.34499999999999997</v>
      </c>
      <c r="G76" s="39"/>
      <c r="H76" s="45"/>
    </row>
    <row r="77" s="2" customFormat="1" ht="16.8" customHeight="1">
      <c r="A77" s="39"/>
      <c r="B77" s="45"/>
      <c r="C77" s="312" t="s">
        <v>159</v>
      </c>
      <c r="D77" s="313" t="s">
        <v>1</v>
      </c>
      <c r="E77" s="314" t="s">
        <v>1</v>
      </c>
      <c r="F77" s="315">
        <v>1.3080000000000001</v>
      </c>
      <c r="G77" s="39"/>
      <c r="H77" s="45"/>
    </row>
    <row r="78" s="2" customFormat="1" ht="16.8" customHeight="1">
      <c r="A78" s="39"/>
      <c r="B78" s="45"/>
      <c r="C78" s="316" t="s">
        <v>1</v>
      </c>
      <c r="D78" s="316" t="s">
        <v>413</v>
      </c>
      <c r="E78" s="18" t="s">
        <v>1</v>
      </c>
      <c r="F78" s="317">
        <v>0.80600000000000005</v>
      </c>
      <c r="G78" s="39"/>
      <c r="H78" s="45"/>
    </row>
    <row r="79" s="2" customFormat="1" ht="16.8" customHeight="1">
      <c r="A79" s="39"/>
      <c r="B79" s="45"/>
      <c r="C79" s="316" t="s">
        <v>1</v>
      </c>
      <c r="D79" s="316" t="s">
        <v>414</v>
      </c>
      <c r="E79" s="18" t="s">
        <v>1</v>
      </c>
      <c r="F79" s="317">
        <v>0.502</v>
      </c>
      <c r="G79" s="39"/>
      <c r="H79" s="45"/>
    </row>
    <row r="80" s="2" customFormat="1" ht="16.8" customHeight="1">
      <c r="A80" s="39"/>
      <c r="B80" s="45"/>
      <c r="C80" s="316" t="s">
        <v>159</v>
      </c>
      <c r="D80" s="316" t="s">
        <v>202</v>
      </c>
      <c r="E80" s="18" t="s">
        <v>1</v>
      </c>
      <c r="F80" s="317">
        <v>1.3080000000000001</v>
      </c>
      <c r="G80" s="39"/>
      <c r="H80" s="45"/>
    </row>
    <row r="81" s="2" customFormat="1" ht="16.8" customHeight="1">
      <c r="A81" s="39"/>
      <c r="B81" s="45"/>
      <c r="C81" s="318" t="s">
        <v>707</v>
      </c>
      <c r="D81" s="39"/>
      <c r="E81" s="39"/>
      <c r="F81" s="39"/>
      <c r="G81" s="39"/>
      <c r="H81" s="45"/>
    </row>
    <row r="82" s="2" customFormat="1" ht="16.8" customHeight="1">
      <c r="A82" s="39"/>
      <c r="B82" s="45"/>
      <c r="C82" s="316" t="s">
        <v>410</v>
      </c>
      <c r="D82" s="316" t="s">
        <v>411</v>
      </c>
      <c r="E82" s="18" t="s">
        <v>195</v>
      </c>
      <c r="F82" s="317">
        <v>1.4390000000000001</v>
      </c>
      <c r="G82" s="39"/>
      <c r="H82" s="45"/>
    </row>
    <row r="83" s="2" customFormat="1" ht="16.8" customHeight="1">
      <c r="A83" s="39"/>
      <c r="B83" s="45"/>
      <c r="C83" s="316" t="s">
        <v>422</v>
      </c>
      <c r="D83" s="316" t="s">
        <v>423</v>
      </c>
      <c r="E83" s="18" t="s">
        <v>195</v>
      </c>
      <c r="F83" s="317">
        <v>3.274</v>
      </c>
      <c r="G83" s="39"/>
      <c r="H83" s="45"/>
    </row>
    <row r="84" s="2" customFormat="1" ht="16.8" customHeight="1">
      <c r="A84" s="39"/>
      <c r="B84" s="45"/>
      <c r="C84" s="312" t="s">
        <v>161</v>
      </c>
      <c r="D84" s="313" t="s">
        <v>1</v>
      </c>
      <c r="E84" s="314" t="s">
        <v>1</v>
      </c>
      <c r="F84" s="315">
        <v>40.960000000000001</v>
      </c>
      <c r="G84" s="39"/>
      <c r="H84" s="45"/>
    </row>
    <row r="85" s="2" customFormat="1" ht="16.8" customHeight="1">
      <c r="A85" s="39"/>
      <c r="B85" s="45"/>
      <c r="C85" s="316" t="s">
        <v>1</v>
      </c>
      <c r="D85" s="316" t="s">
        <v>360</v>
      </c>
      <c r="E85" s="18" t="s">
        <v>1</v>
      </c>
      <c r="F85" s="317">
        <v>40.960000000000001</v>
      </c>
      <c r="G85" s="39"/>
      <c r="H85" s="45"/>
    </row>
    <row r="86" s="2" customFormat="1" ht="16.8" customHeight="1">
      <c r="A86" s="39"/>
      <c r="B86" s="45"/>
      <c r="C86" s="316" t="s">
        <v>161</v>
      </c>
      <c r="D86" s="316" t="s">
        <v>202</v>
      </c>
      <c r="E86" s="18" t="s">
        <v>1</v>
      </c>
      <c r="F86" s="317">
        <v>40.960000000000001</v>
      </c>
      <c r="G86" s="39"/>
      <c r="H86" s="45"/>
    </row>
    <row r="87" s="2" customFormat="1" ht="16.8" customHeight="1">
      <c r="A87" s="39"/>
      <c r="B87" s="45"/>
      <c r="C87" s="318" t="s">
        <v>707</v>
      </c>
      <c r="D87" s="39"/>
      <c r="E87" s="39"/>
      <c r="F87" s="39"/>
      <c r="G87" s="39"/>
      <c r="H87" s="45"/>
    </row>
    <row r="88" s="2" customFormat="1" ht="16.8" customHeight="1">
      <c r="A88" s="39"/>
      <c r="B88" s="45"/>
      <c r="C88" s="316" t="s">
        <v>357</v>
      </c>
      <c r="D88" s="316" t="s">
        <v>358</v>
      </c>
      <c r="E88" s="18" t="s">
        <v>187</v>
      </c>
      <c r="F88" s="317">
        <v>40.960000000000001</v>
      </c>
      <c r="G88" s="39"/>
      <c r="H88" s="45"/>
    </row>
    <row r="89" s="2" customFormat="1">
      <c r="A89" s="39"/>
      <c r="B89" s="45"/>
      <c r="C89" s="316" t="s">
        <v>369</v>
      </c>
      <c r="D89" s="316" t="s">
        <v>370</v>
      </c>
      <c r="E89" s="18" t="s">
        <v>371</v>
      </c>
      <c r="F89" s="317">
        <v>40.960000000000001</v>
      </c>
      <c r="G89" s="39"/>
      <c r="H89" s="45"/>
    </row>
    <row r="90" s="2" customFormat="1" ht="16.8" customHeight="1">
      <c r="A90" s="39"/>
      <c r="B90" s="45"/>
      <c r="C90" s="316" t="s">
        <v>380</v>
      </c>
      <c r="D90" s="316" t="s">
        <v>381</v>
      </c>
      <c r="E90" s="18" t="s">
        <v>187</v>
      </c>
      <c r="F90" s="317">
        <v>40.960000000000001</v>
      </c>
      <c r="G90" s="39"/>
      <c r="H90" s="45"/>
    </row>
    <row r="91" s="2" customFormat="1">
      <c r="A91" s="39"/>
      <c r="B91" s="45"/>
      <c r="C91" s="316" t="s">
        <v>417</v>
      </c>
      <c r="D91" s="316" t="s">
        <v>418</v>
      </c>
      <c r="E91" s="18" t="s">
        <v>187</v>
      </c>
      <c r="F91" s="317">
        <v>81.920000000000002</v>
      </c>
      <c r="G91" s="39"/>
      <c r="H91" s="45"/>
    </row>
    <row r="92" s="2" customFormat="1" ht="16.8" customHeight="1">
      <c r="A92" s="39"/>
      <c r="B92" s="45"/>
      <c r="C92" s="316" t="s">
        <v>422</v>
      </c>
      <c r="D92" s="316" t="s">
        <v>423</v>
      </c>
      <c r="E92" s="18" t="s">
        <v>195</v>
      </c>
      <c r="F92" s="317">
        <v>3.274</v>
      </c>
      <c r="G92" s="39"/>
      <c r="H92" s="45"/>
    </row>
    <row r="93" s="2" customFormat="1" ht="16.8" customHeight="1">
      <c r="A93" s="39"/>
      <c r="B93" s="45"/>
      <c r="C93" s="316" t="s">
        <v>362</v>
      </c>
      <c r="D93" s="316" t="s">
        <v>363</v>
      </c>
      <c r="E93" s="18" t="s">
        <v>187</v>
      </c>
      <c r="F93" s="317">
        <v>45.055999999999997</v>
      </c>
      <c r="G93" s="39"/>
      <c r="H93" s="45"/>
    </row>
    <row r="94" s="2" customFormat="1" ht="16.8" customHeight="1">
      <c r="A94" s="39"/>
      <c r="B94" s="45"/>
      <c r="C94" s="316" t="s">
        <v>374</v>
      </c>
      <c r="D94" s="316" t="s">
        <v>375</v>
      </c>
      <c r="E94" s="18" t="s">
        <v>371</v>
      </c>
      <c r="F94" s="317">
        <v>430.07999999999998</v>
      </c>
      <c r="G94" s="39"/>
      <c r="H94" s="45"/>
    </row>
    <row r="95" s="2" customFormat="1" ht="16.8" customHeight="1">
      <c r="A95" s="39"/>
      <c r="B95" s="45"/>
      <c r="C95" s="316" t="s">
        <v>384</v>
      </c>
      <c r="D95" s="316" t="s">
        <v>385</v>
      </c>
      <c r="E95" s="18" t="s">
        <v>187</v>
      </c>
      <c r="F95" s="317">
        <v>45.055999999999997</v>
      </c>
      <c r="G95" s="39"/>
      <c r="H95" s="45"/>
    </row>
    <row r="96" s="2" customFormat="1" ht="16.8" customHeight="1">
      <c r="A96" s="39"/>
      <c r="B96" s="45"/>
      <c r="C96" s="312" t="s">
        <v>146</v>
      </c>
      <c r="D96" s="313" t="s">
        <v>1</v>
      </c>
      <c r="E96" s="314" t="s">
        <v>1</v>
      </c>
      <c r="F96" s="315">
        <v>16.699999999999999</v>
      </c>
      <c r="G96" s="39"/>
      <c r="H96" s="45"/>
    </row>
    <row r="97" s="2" customFormat="1" ht="16.8" customHeight="1">
      <c r="A97" s="39"/>
      <c r="B97" s="45"/>
      <c r="C97" s="316" t="s">
        <v>1</v>
      </c>
      <c r="D97" s="316" t="s">
        <v>256</v>
      </c>
      <c r="E97" s="18" t="s">
        <v>1</v>
      </c>
      <c r="F97" s="317">
        <v>0</v>
      </c>
      <c r="G97" s="39"/>
      <c r="H97" s="45"/>
    </row>
    <row r="98" s="2" customFormat="1" ht="16.8" customHeight="1">
      <c r="A98" s="39"/>
      <c r="B98" s="45"/>
      <c r="C98" s="316" t="s">
        <v>1</v>
      </c>
      <c r="D98" s="316" t="s">
        <v>147</v>
      </c>
      <c r="E98" s="18" t="s">
        <v>1</v>
      </c>
      <c r="F98" s="317">
        <v>16.699999999999999</v>
      </c>
      <c r="G98" s="39"/>
      <c r="H98" s="45"/>
    </row>
    <row r="99" s="2" customFormat="1" ht="16.8" customHeight="1">
      <c r="A99" s="39"/>
      <c r="B99" s="45"/>
      <c r="C99" s="316" t="s">
        <v>146</v>
      </c>
      <c r="D99" s="316" t="s">
        <v>202</v>
      </c>
      <c r="E99" s="18" t="s">
        <v>1</v>
      </c>
      <c r="F99" s="317">
        <v>16.699999999999999</v>
      </c>
      <c r="G99" s="39"/>
      <c r="H99" s="45"/>
    </row>
    <row r="100" s="2" customFormat="1" ht="16.8" customHeight="1">
      <c r="A100" s="39"/>
      <c r="B100" s="45"/>
      <c r="C100" s="318" t="s">
        <v>707</v>
      </c>
      <c r="D100" s="39"/>
      <c r="E100" s="39"/>
      <c r="F100" s="39"/>
      <c r="G100" s="39"/>
      <c r="H100" s="45"/>
    </row>
    <row r="101" s="2" customFormat="1">
      <c r="A101" s="39"/>
      <c r="B101" s="45"/>
      <c r="C101" s="316" t="s">
        <v>453</v>
      </c>
      <c r="D101" s="316" t="s">
        <v>454</v>
      </c>
      <c r="E101" s="18" t="s">
        <v>187</v>
      </c>
      <c r="F101" s="317">
        <v>16.699999999999999</v>
      </c>
      <c r="G101" s="39"/>
      <c r="H101" s="45"/>
    </row>
    <row r="102" s="2" customFormat="1" ht="16.8" customHeight="1">
      <c r="A102" s="39"/>
      <c r="B102" s="45"/>
      <c r="C102" s="316" t="s">
        <v>444</v>
      </c>
      <c r="D102" s="316" t="s">
        <v>445</v>
      </c>
      <c r="E102" s="18" t="s">
        <v>187</v>
      </c>
      <c r="F102" s="317">
        <v>16.699999999999999</v>
      </c>
      <c r="G102" s="39"/>
      <c r="H102" s="45"/>
    </row>
    <row r="103" s="2" customFormat="1" ht="16.8" customHeight="1">
      <c r="A103" s="39"/>
      <c r="B103" s="45"/>
      <c r="C103" s="316" t="s">
        <v>457</v>
      </c>
      <c r="D103" s="316" t="s">
        <v>458</v>
      </c>
      <c r="E103" s="18" t="s">
        <v>187</v>
      </c>
      <c r="F103" s="317">
        <v>18.370000000000001</v>
      </c>
      <c r="G103" s="39"/>
      <c r="H103" s="45"/>
    </row>
    <row r="104" s="2" customFormat="1" ht="16.8" customHeight="1">
      <c r="A104" s="39"/>
      <c r="B104" s="45"/>
      <c r="C104" s="316" t="s">
        <v>448</v>
      </c>
      <c r="D104" s="316" t="s">
        <v>449</v>
      </c>
      <c r="E104" s="18" t="s">
        <v>195</v>
      </c>
      <c r="F104" s="317">
        <v>0.79400000000000004</v>
      </c>
      <c r="G104" s="39"/>
      <c r="H104" s="45"/>
    </row>
    <row r="105" s="2" customFormat="1" ht="16.8" customHeight="1">
      <c r="A105" s="39"/>
      <c r="B105" s="45"/>
      <c r="C105" s="312" t="s">
        <v>154</v>
      </c>
      <c r="D105" s="313" t="s">
        <v>1</v>
      </c>
      <c r="E105" s="314" t="s">
        <v>1</v>
      </c>
      <c r="F105" s="315">
        <v>16.5</v>
      </c>
      <c r="G105" s="39"/>
      <c r="H105" s="45"/>
    </row>
    <row r="106" s="2" customFormat="1" ht="16.8" customHeight="1">
      <c r="A106" s="39"/>
      <c r="B106" s="45"/>
      <c r="C106" s="316" t="s">
        <v>1</v>
      </c>
      <c r="D106" s="316" t="s">
        <v>230</v>
      </c>
      <c r="E106" s="18" t="s">
        <v>1</v>
      </c>
      <c r="F106" s="317">
        <v>0</v>
      </c>
      <c r="G106" s="39"/>
      <c r="H106" s="45"/>
    </row>
    <row r="107" s="2" customFormat="1" ht="16.8" customHeight="1">
      <c r="A107" s="39"/>
      <c r="B107" s="45"/>
      <c r="C107" s="316" t="s">
        <v>1</v>
      </c>
      <c r="D107" s="316" t="s">
        <v>231</v>
      </c>
      <c r="E107" s="18" t="s">
        <v>1</v>
      </c>
      <c r="F107" s="317">
        <v>16.5</v>
      </c>
      <c r="G107" s="39"/>
      <c r="H107" s="45"/>
    </row>
    <row r="108" s="2" customFormat="1" ht="16.8" customHeight="1">
      <c r="A108" s="39"/>
      <c r="B108" s="45"/>
      <c r="C108" s="316" t="s">
        <v>154</v>
      </c>
      <c r="D108" s="316" t="s">
        <v>202</v>
      </c>
      <c r="E108" s="18" t="s">
        <v>1</v>
      </c>
      <c r="F108" s="317">
        <v>16.5</v>
      </c>
      <c r="G108" s="39"/>
      <c r="H108" s="45"/>
    </row>
    <row r="109" s="2" customFormat="1" ht="16.8" customHeight="1">
      <c r="A109" s="39"/>
      <c r="B109" s="45"/>
      <c r="C109" s="318" t="s">
        <v>707</v>
      </c>
      <c r="D109" s="39"/>
      <c r="E109" s="39"/>
      <c r="F109" s="39"/>
      <c r="G109" s="39"/>
      <c r="H109" s="45"/>
    </row>
    <row r="110" s="2" customFormat="1" ht="16.8" customHeight="1">
      <c r="A110" s="39"/>
      <c r="B110" s="45"/>
      <c r="C110" s="316" t="s">
        <v>227</v>
      </c>
      <c r="D110" s="316" t="s">
        <v>228</v>
      </c>
      <c r="E110" s="18" t="s">
        <v>187</v>
      </c>
      <c r="F110" s="317">
        <v>16.5</v>
      </c>
      <c r="G110" s="39"/>
      <c r="H110" s="45"/>
    </row>
    <row r="111" s="2" customFormat="1">
      <c r="A111" s="39"/>
      <c r="B111" s="45"/>
      <c r="C111" s="316" t="s">
        <v>223</v>
      </c>
      <c r="D111" s="316" t="s">
        <v>224</v>
      </c>
      <c r="E111" s="18" t="s">
        <v>187</v>
      </c>
      <c r="F111" s="317">
        <v>16.5</v>
      </c>
      <c r="G111" s="39"/>
      <c r="H111" s="45"/>
    </row>
    <row r="112" s="2" customFormat="1" ht="16.8" customHeight="1">
      <c r="A112" s="39"/>
      <c r="B112" s="45"/>
      <c r="C112" s="316" t="s">
        <v>233</v>
      </c>
      <c r="D112" s="316" t="s">
        <v>234</v>
      </c>
      <c r="E112" s="18" t="s">
        <v>187</v>
      </c>
      <c r="F112" s="317">
        <v>16.5</v>
      </c>
      <c r="G112" s="39"/>
      <c r="H112" s="45"/>
    </row>
    <row r="113" s="2" customFormat="1" ht="16.8" customHeight="1">
      <c r="A113" s="39"/>
      <c r="B113" s="45"/>
      <c r="C113" s="316" t="s">
        <v>238</v>
      </c>
      <c r="D113" s="316" t="s">
        <v>239</v>
      </c>
      <c r="E113" s="18" t="s">
        <v>240</v>
      </c>
      <c r="F113" s="317">
        <v>0.57799999999999996</v>
      </c>
      <c r="G113" s="39"/>
      <c r="H113" s="45"/>
    </row>
    <row r="114" s="2" customFormat="1" ht="26.4" customHeight="1">
      <c r="A114" s="39"/>
      <c r="B114" s="45"/>
      <c r="C114" s="311" t="s">
        <v>708</v>
      </c>
      <c r="D114" s="311" t="s">
        <v>95</v>
      </c>
      <c r="E114" s="39"/>
      <c r="F114" s="39"/>
      <c r="G114" s="39"/>
      <c r="H114" s="45"/>
    </row>
    <row r="115" s="2" customFormat="1" ht="16.8" customHeight="1">
      <c r="A115" s="39"/>
      <c r="B115" s="45"/>
      <c r="C115" s="312" t="s">
        <v>575</v>
      </c>
      <c r="D115" s="313" t="s">
        <v>1</v>
      </c>
      <c r="E115" s="314" t="s">
        <v>1</v>
      </c>
      <c r="F115" s="315">
        <v>7.0940000000000003</v>
      </c>
      <c r="G115" s="39"/>
      <c r="H115" s="45"/>
    </row>
    <row r="116" s="2" customFormat="1" ht="16.8" customHeight="1">
      <c r="A116" s="39"/>
      <c r="B116" s="45"/>
      <c r="C116" s="316" t="s">
        <v>1</v>
      </c>
      <c r="D116" s="316" t="s">
        <v>630</v>
      </c>
      <c r="E116" s="18" t="s">
        <v>1</v>
      </c>
      <c r="F116" s="317">
        <v>4.5279999999999996</v>
      </c>
      <c r="G116" s="39"/>
      <c r="H116" s="45"/>
    </row>
    <row r="117" s="2" customFormat="1" ht="16.8" customHeight="1">
      <c r="A117" s="39"/>
      <c r="B117" s="45"/>
      <c r="C117" s="316" t="s">
        <v>1</v>
      </c>
      <c r="D117" s="316" t="s">
        <v>631</v>
      </c>
      <c r="E117" s="18" t="s">
        <v>1</v>
      </c>
      <c r="F117" s="317">
        <v>2.5659999999999998</v>
      </c>
      <c r="G117" s="39"/>
      <c r="H117" s="45"/>
    </row>
    <row r="118" s="2" customFormat="1" ht="16.8" customHeight="1">
      <c r="A118" s="39"/>
      <c r="B118" s="45"/>
      <c r="C118" s="316" t="s">
        <v>575</v>
      </c>
      <c r="D118" s="316" t="s">
        <v>202</v>
      </c>
      <c r="E118" s="18" t="s">
        <v>1</v>
      </c>
      <c r="F118" s="317">
        <v>7.0940000000000003</v>
      </c>
      <c r="G118" s="39"/>
      <c r="H118" s="45"/>
    </row>
    <row r="119" s="2" customFormat="1" ht="16.8" customHeight="1">
      <c r="A119" s="39"/>
      <c r="B119" s="45"/>
      <c r="C119" s="318" t="s">
        <v>707</v>
      </c>
      <c r="D119" s="39"/>
      <c r="E119" s="39"/>
      <c r="F119" s="39"/>
      <c r="G119" s="39"/>
      <c r="H119" s="45"/>
    </row>
    <row r="120" s="2" customFormat="1" ht="16.8" customHeight="1">
      <c r="A120" s="39"/>
      <c r="B120" s="45"/>
      <c r="C120" s="316" t="s">
        <v>627</v>
      </c>
      <c r="D120" s="316" t="s">
        <v>628</v>
      </c>
      <c r="E120" s="18" t="s">
        <v>195</v>
      </c>
      <c r="F120" s="317">
        <v>7.0940000000000003</v>
      </c>
      <c r="G120" s="39"/>
      <c r="H120" s="45"/>
    </row>
    <row r="121" s="2" customFormat="1" ht="16.8" customHeight="1">
      <c r="A121" s="39"/>
      <c r="B121" s="45"/>
      <c r="C121" s="316" t="s">
        <v>598</v>
      </c>
      <c r="D121" s="316" t="s">
        <v>599</v>
      </c>
      <c r="E121" s="18" t="s">
        <v>195</v>
      </c>
      <c r="F121" s="317">
        <v>41.686</v>
      </c>
      <c r="G121" s="39"/>
      <c r="H121" s="45"/>
    </row>
    <row r="122" s="2" customFormat="1" ht="16.8" customHeight="1">
      <c r="A122" s="39"/>
      <c r="B122" s="45"/>
      <c r="C122" s="312" t="s">
        <v>152</v>
      </c>
      <c r="D122" s="313" t="s">
        <v>1</v>
      </c>
      <c r="E122" s="314" t="s">
        <v>1</v>
      </c>
      <c r="F122" s="315">
        <v>11.593999999999999</v>
      </c>
      <c r="G122" s="39"/>
      <c r="H122" s="45"/>
    </row>
    <row r="123" s="2" customFormat="1" ht="16.8" customHeight="1">
      <c r="A123" s="39"/>
      <c r="B123" s="45"/>
      <c r="C123" s="316" t="s">
        <v>1</v>
      </c>
      <c r="D123" s="316" t="s">
        <v>597</v>
      </c>
      <c r="E123" s="18" t="s">
        <v>1</v>
      </c>
      <c r="F123" s="317">
        <v>11.593999999999999</v>
      </c>
      <c r="G123" s="39"/>
      <c r="H123" s="45"/>
    </row>
    <row r="124" s="2" customFormat="1" ht="16.8" customHeight="1">
      <c r="A124" s="39"/>
      <c r="B124" s="45"/>
      <c r="C124" s="316" t="s">
        <v>152</v>
      </c>
      <c r="D124" s="316" t="s">
        <v>202</v>
      </c>
      <c r="E124" s="18" t="s">
        <v>1</v>
      </c>
      <c r="F124" s="317">
        <v>11.593999999999999</v>
      </c>
      <c r="G124" s="39"/>
      <c r="H124" s="45"/>
    </row>
    <row r="125" s="2" customFormat="1" ht="16.8" customHeight="1">
      <c r="A125" s="39"/>
      <c r="B125" s="45"/>
      <c r="C125" s="318" t="s">
        <v>707</v>
      </c>
      <c r="D125" s="39"/>
      <c r="E125" s="39"/>
      <c r="F125" s="39"/>
      <c r="G125" s="39"/>
      <c r="H125" s="45"/>
    </row>
    <row r="126" s="2" customFormat="1">
      <c r="A126" s="39"/>
      <c r="B126" s="45"/>
      <c r="C126" s="316" t="s">
        <v>203</v>
      </c>
      <c r="D126" s="316" t="s">
        <v>204</v>
      </c>
      <c r="E126" s="18" t="s">
        <v>195</v>
      </c>
      <c r="F126" s="317">
        <v>11.593999999999999</v>
      </c>
      <c r="G126" s="39"/>
      <c r="H126" s="45"/>
    </row>
    <row r="127" s="2" customFormat="1">
      <c r="A127" s="39"/>
      <c r="B127" s="45"/>
      <c r="C127" s="316" t="s">
        <v>213</v>
      </c>
      <c r="D127" s="316" t="s">
        <v>214</v>
      </c>
      <c r="E127" s="18" t="s">
        <v>215</v>
      </c>
      <c r="F127" s="317">
        <v>20.869</v>
      </c>
      <c r="G127" s="39"/>
      <c r="H127" s="45"/>
    </row>
    <row r="128" s="2" customFormat="1" ht="16.8" customHeight="1">
      <c r="A128" s="39"/>
      <c r="B128" s="45"/>
      <c r="C128" s="316" t="s">
        <v>219</v>
      </c>
      <c r="D128" s="316" t="s">
        <v>220</v>
      </c>
      <c r="E128" s="18" t="s">
        <v>195</v>
      </c>
      <c r="F128" s="317">
        <v>11.593999999999999</v>
      </c>
      <c r="G128" s="39"/>
      <c r="H128" s="45"/>
    </row>
    <row r="129" s="2" customFormat="1" ht="16.8" customHeight="1">
      <c r="A129" s="39"/>
      <c r="B129" s="45"/>
      <c r="C129" s="312" t="s">
        <v>570</v>
      </c>
      <c r="D129" s="313" t="s">
        <v>1</v>
      </c>
      <c r="E129" s="314" t="s">
        <v>1</v>
      </c>
      <c r="F129" s="315">
        <v>44.280000000000001</v>
      </c>
      <c r="G129" s="39"/>
      <c r="H129" s="45"/>
    </row>
    <row r="130" s="2" customFormat="1" ht="16.8" customHeight="1">
      <c r="A130" s="39"/>
      <c r="B130" s="45"/>
      <c r="C130" s="316" t="s">
        <v>1</v>
      </c>
      <c r="D130" s="316" t="s">
        <v>589</v>
      </c>
      <c r="E130" s="18" t="s">
        <v>1</v>
      </c>
      <c r="F130" s="317">
        <v>26.879999999999999</v>
      </c>
      <c r="G130" s="39"/>
      <c r="H130" s="45"/>
    </row>
    <row r="131" s="2" customFormat="1" ht="16.8" customHeight="1">
      <c r="A131" s="39"/>
      <c r="B131" s="45"/>
      <c r="C131" s="316" t="s">
        <v>1</v>
      </c>
      <c r="D131" s="316" t="s">
        <v>590</v>
      </c>
      <c r="E131" s="18" t="s">
        <v>1</v>
      </c>
      <c r="F131" s="317">
        <v>11.16</v>
      </c>
      <c r="G131" s="39"/>
      <c r="H131" s="45"/>
    </row>
    <row r="132" s="2" customFormat="1" ht="16.8" customHeight="1">
      <c r="A132" s="39"/>
      <c r="B132" s="45"/>
      <c r="C132" s="316" t="s">
        <v>1</v>
      </c>
      <c r="D132" s="316" t="s">
        <v>591</v>
      </c>
      <c r="E132" s="18" t="s">
        <v>1</v>
      </c>
      <c r="F132" s="317">
        <v>6.2400000000000002</v>
      </c>
      <c r="G132" s="39"/>
      <c r="H132" s="45"/>
    </row>
    <row r="133" s="2" customFormat="1" ht="16.8" customHeight="1">
      <c r="A133" s="39"/>
      <c r="B133" s="45"/>
      <c r="C133" s="316" t="s">
        <v>570</v>
      </c>
      <c r="D133" s="316" t="s">
        <v>202</v>
      </c>
      <c r="E133" s="18" t="s">
        <v>1</v>
      </c>
      <c r="F133" s="317">
        <v>44.280000000000001</v>
      </c>
      <c r="G133" s="39"/>
      <c r="H133" s="45"/>
    </row>
    <row r="134" s="2" customFormat="1" ht="16.8" customHeight="1">
      <c r="A134" s="39"/>
      <c r="B134" s="45"/>
      <c r="C134" s="318" t="s">
        <v>707</v>
      </c>
      <c r="D134" s="39"/>
      <c r="E134" s="39"/>
      <c r="F134" s="39"/>
      <c r="G134" s="39"/>
      <c r="H134" s="45"/>
    </row>
    <row r="135" s="2" customFormat="1">
      <c r="A135" s="39"/>
      <c r="B135" s="45"/>
      <c r="C135" s="316" t="s">
        <v>193</v>
      </c>
      <c r="D135" s="316" t="s">
        <v>194</v>
      </c>
      <c r="E135" s="18" t="s">
        <v>195</v>
      </c>
      <c r="F135" s="317">
        <v>44.280000000000001</v>
      </c>
      <c r="G135" s="39"/>
      <c r="H135" s="45"/>
    </row>
    <row r="136" s="2" customFormat="1">
      <c r="A136" s="39"/>
      <c r="B136" s="45"/>
      <c r="C136" s="316" t="s">
        <v>203</v>
      </c>
      <c r="D136" s="316" t="s">
        <v>204</v>
      </c>
      <c r="E136" s="18" t="s">
        <v>195</v>
      </c>
      <c r="F136" s="317">
        <v>11.593999999999999</v>
      </c>
      <c r="G136" s="39"/>
      <c r="H136" s="45"/>
    </row>
    <row r="137" s="2" customFormat="1" ht="16.8" customHeight="1">
      <c r="A137" s="39"/>
      <c r="B137" s="45"/>
      <c r="C137" s="316" t="s">
        <v>598</v>
      </c>
      <c r="D137" s="316" t="s">
        <v>599</v>
      </c>
      <c r="E137" s="18" t="s">
        <v>195</v>
      </c>
      <c r="F137" s="317">
        <v>41.686</v>
      </c>
      <c r="G137" s="39"/>
      <c r="H137" s="45"/>
    </row>
    <row r="138" s="2" customFormat="1" ht="16.8" customHeight="1">
      <c r="A138" s="39"/>
      <c r="B138" s="45"/>
      <c r="C138" s="312" t="s">
        <v>573</v>
      </c>
      <c r="D138" s="313" t="s">
        <v>1</v>
      </c>
      <c r="E138" s="314" t="s">
        <v>1</v>
      </c>
      <c r="F138" s="315">
        <v>4.5</v>
      </c>
      <c r="G138" s="39"/>
      <c r="H138" s="45"/>
    </row>
    <row r="139" s="2" customFormat="1" ht="16.8" customHeight="1">
      <c r="A139" s="39"/>
      <c r="B139" s="45"/>
      <c r="C139" s="316" t="s">
        <v>1</v>
      </c>
      <c r="D139" s="316" t="s">
        <v>595</v>
      </c>
      <c r="E139" s="18" t="s">
        <v>1</v>
      </c>
      <c r="F139" s="317">
        <v>4.5</v>
      </c>
      <c r="G139" s="39"/>
      <c r="H139" s="45"/>
    </row>
    <row r="140" s="2" customFormat="1" ht="16.8" customHeight="1">
      <c r="A140" s="39"/>
      <c r="B140" s="45"/>
      <c r="C140" s="316" t="s">
        <v>573</v>
      </c>
      <c r="D140" s="316" t="s">
        <v>202</v>
      </c>
      <c r="E140" s="18" t="s">
        <v>1</v>
      </c>
      <c r="F140" s="317">
        <v>4.5</v>
      </c>
      <c r="G140" s="39"/>
      <c r="H140" s="45"/>
    </row>
    <row r="141" s="2" customFormat="1" ht="16.8" customHeight="1">
      <c r="A141" s="39"/>
      <c r="B141" s="45"/>
      <c r="C141" s="318" t="s">
        <v>707</v>
      </c>
      <c r="D141" s="39"/>
      <c r="E141" s="39"/>
      <c r="F141" s="39"/>
      <c r="G141" s="39"/>
      <c r="H141" s="45"/>
    </row>
    <row r="142" s="2" customFormat="1">
      <c r="A142" s="39"/>
      <c r="B142" s="45"/>
      <c r="C142" s="316" t="s">
        <v>592</v>
      </c>
      <c r="D142" s="316" t="s">
        <v>593</v>
      </c>
      <c r="E142" s="18" t="s">
        <v>195</v>
      </c>
      <c r="F142" s="317">
        <v>4.5</v>
      </c>
      <c r="G142" s="39"/>
      <c r="H142" s="45"/>
    </row>
    <row r="143" s="2" customFormat="1">
      <c r="A143" s="39"/>
      <c r="B143" s="45"/>
      <c r="C143" s="316" t="s">
        <v>203</v>
      </c>
      <c r="D143" s="316" t="s">
        <v>204</v>
      </c>
      <c r="E143" s="18" t="s">
        <v>195</v>
      </c>
      <c r="F143" s="317">
        <v>11.593999999999999</v>
      </c>
      <c r="G143" s="39"/>
      <c r="H143" s="45"/>
    </row>
    <row r="144" s="2" customFormat="1" ht="16.8" customHeight="1">
      <c r="A144" s="39"/>
      <c r="B144" s="45"/>
      <c r="C144" s="316" t="s">
        <v>598</v>
      </c>
      <c r="D144" s="316" t="s">
        <v>599</v>
      </c>
      <c r="E144" s="18" t="s">
        <v>195</v>
      </c>
      <c r="F144" s="317">
        <v>41.686</v>
      </c>
      <c r="G144" s="39"/>
      <c r="H144" s="45"/>
    </row>
    <row r="145" s="2" customFormat="1" ht="16.8" customHeight="1">
      <c r="A145" s="39"/>
      <c r="B145" s="45"/>
      <c r="C145" s="316" t="s">
        <v>603</v>
      </c>
      <c r="D145" s="316" t="s">
        <v>604</v>
      </c>
      <c r="E145" s="18" t="s">
        <v>215</v>
      </c>
      <c r="F145" s="317">
        <v>9</v>
      </c>
      <c r="G145" s="39"/>
      <c r="H145" s="45"/>
    </row>
    <row r="146" s="2" customFormat="1" ht="16.8" customHeight="1">
      <c r="A146" s="39"/>
      <c r="B146" s="45"/>
      <c r="C146" s="312" t="s">
        <v>154</v>
      </c>
      <c r="D146" s="313" t="s">
        <v>1</v>
      </c>
      <c r="E146" s="314" t="s">
        <v>1</v>
      </c>
      <c r="F146" s="315">
        <v>44</v>
      </c>
      <c r="G146" s="39"/>
      <c r="H146" s="45"/>
    </row>
    <row r="147" s="2" customFormat="1" ht="16.8" customHeight="1">
      <c r="A147" s="39"/>
      <c r="B147" s="45"/>
      <c r="C147" s="316" t="s">
        <v>1</v>
      </c>
      <c r="D147" s="316" t="s">
        <v>584</v>
      </c>
      <c r="E147" s="18" t="s">
        <v>1</v>
      </c>
      <c r="F147" s="317">
        <v>22.399999999999999</v>
      </c>
      <c r="G147" s="39"/>
      <c r="H147" s="45"/>
    </row>
    <row r="148" s="2" customFormat="1" ht="16.8" customHeight="1">
      <c r="A148" s="39"/>
      <c r="B148" s="45"/>
      <c r="C148" s="316" t="s">
        <v>1</v>
      </c>
      <c r="D148" s="316" t="s">
        <v>585</v>
      </c>
      <c r="E148" s="18" t="s">
        <v>1</v>
      </c>
      <c r="F148" s="317">
        <v>9.3000000000000007</v>
      </c>
      <c r="G148" s="39"/>
      <c r="H148" s="45"/>
    </row>
    <row r="149" s="2" customFormat="1" ht="16.8" customHeight="1">
      <c r="A149" s="39"/>
      <c r="B149" s="45"/>
      <c r="C149" s="316" t="s">
        <v>1</v>
      </c>
      <c r="D149" s="316" t="s">
        <v>586</v>
      </c>
      <c r="E149" s="18" t="s">
        <v>1</v>
      </c>
      <c r="F149" s="317">
        <v>4.7999999999999998</v>
      </c>
      <c r="G149" s="39"/>
      <c r="H149" s="45"/>
    </row>
    <row r="150" s="2" customFormat="1" ht="16.8" customHeight="1">
      <c r="A150" s="39"/>
      <c r="B150" s="45"/>
      <c r="C150" s="316" t="s">
        <v>1</v>
      </c>
      <c r="D150" s="316" t="s">
        <v>587</v>
      </c>
      <c r="E150" s="18" t="s">
        <v>1</v>
      </c>
      <c r="F150" s="317">
        <v>7.5</v>
      </c>
      <c r="G150" s="39"/>
      <c r="H150" s="45"/>
    </row>
    <row r="151" s="2" customFormat="1" ht="16.8" customHeight="1">
      <c r="A151" s="39"/>
      <c r="B151" s="45"/>
      <c r="C151" s="316" t="s">
        <v>154</v>
      </c>
      <c r="D151" s="316" t="s">
        <v>202</v>
      </c>
      <c r="E151" s="18" t="s">
        <v>1</v>
      </c>
      <c r="F151" s="317">
        <v>44</v>
      </c>
      <c r="G151" s="39"/>
      <c r="H151" s="45"/>
    </row>
    <row r="152" s="2" customFormat="1" ht="16.8" customHeight="1">
      <c r="A152" s="39"/>
      <c r="B152" s="45"/>
      <c r="C152" s="318" t="s">
        <v>707</v>
      </c>
      <c r="D152" s="39"/>
      <c r="E152" s="39"/>
      <c r="F152" s="39"/>
      <c r="G152" s="39"/>
      <c r="H152" s="45"/>
    </row>
    <row r="153" s="2" customFormat="1" ht="16.8" customHeight="1">
      <c r="A153" s="39"/>
      <c r="B153" s="45"/>
      <c r="C153" s="316" t="s">
        <v>227</v>
      </c>
      <c r="D153" s="316" t="s">
        <v>228</v>
      </c>
      <c r="E153" s="18" t="s">
        <v>187</v>
      </c>
      <c r="F153" s="317">
        <v>44</v>
      </c>
      <c r="G153" s="39"/>
      <c r="H153" s="45"/>
    </row>
    <row r="154" s="2" customFormat="1">
      <c r="A154" s="39"/>
      <c r="B154" s="45"/>
      <c r="C154" s="316" t="s">
        <v>223</v>
      </c>
      <c r="D154" s="316" t="s">
        <v>224</v>
      </c>
      <c r="E154" s="18" t="s">
        <v>187</v>
      </c>
      <c r="F154" s="317">
        <v>44</v>
      </c>
      <c r="G154" s="39"/>
      <c r="H154" s="45"/>
    </row>
    <row r="155" s="2" customFormat="1" ht="16.8" customHeight="1">
      <c r="A155" s="39"/>
      <c r="B155" s="45"/>
      <c r="C155" s="316" t="s">
        <v>233</v>
      </c>
      <c r="D155" s="316" t="s">
        <v>234</v>
      </c>
      <c r="E155" s="18" t="s">
        <v>187</v>
      </c>
      <c r="F155" s="317">
        <v>44</v>
      </c>
      <c r="G155" s="39"/>
      <c r="H155" s="45"/>
    </row>
    <row r="156" s="2" customFormat="1" ht="16.8" customHeight="1">
      <c r="A156" s="39"/>
      <c r="B156" s="45"/>
      <c r="C156" s="316" t="s">
        <v>238</v>
      </c>
      <c r="D156" s="316" t="s">
        <v>239</v>
      </c>
      <c r="E156" s="18" t="s">
        <v>240</v>
      </c>
      <c r="F156" s="317">
        <v>1.54</v>
      </c>
      <c r="G156" s="39"/>
      <c r="H156" s="45"/>
    </row>
    <row r="157" s="2" customFormat="1" ht="16.8" customHeight="1">
      <c r="A157" s="39"/>
      <c r="B157" s="45"/>
      <c r="C157" s="312" t="s">
        <v>577</v>
      </c>
      <c r="D157" s="313" t="s">
        <v>1</v>
      </c>
      <c r="E157" s="314" t="s">
        <v>1</v>
      </c>
      <c r="F157" s="315">
        <v>37.186</v>
      </c>
      <c r="G157" s="39"/>
      <c r="H157" s="45"/>
    </row>
    <row r="158" s="2" customFormat="1" ht="16.8" customHeight="1">
      <c r="A158" s="39"/>
      <c r="B158" s="45"/>
      <c r="C158" s="316" t="s">
        <v>1</v>
      </c>
      <c r="D158" s="316" t="s">
        <v>601</v>
      </c>
      <c r="E158" s="18" t="s">
        <v>1</v>
      </c>
      <c r="F158" s="317">
        <v>37.186</v>
      </c>
      <c r="G158" s="39"/>
      <c r="H158" s="45"/>
    </row>
    <row r="159" s="2" customFormat="1" ht="16.8" customHeight="1">
      <c r="A159" s="39"/>
      <c r="B159" s="45"/>
      <c r="C159" s="316" t="s">
        <v>577</v>
      </c>
      <c r="D159" s="316" t="s">
        <v>602</v>
      </c>
      <c r="E159" s="18" t="s">
        <v>1</v>
      </c>
      <c r="F159" s="317">
        <v>37.186</v>
      </c>
      <c r="G159" s="39"/>
      <c r="H159" s="45"/>
    </row>
    <row r="160" s="2" customFormat="1" ht="16.8" customHeight="1">
      <c r="A160" s="39"/>
      <c r="B160" s="45"/>
      <c r="C160" s="318" t="s">
        <v>707</v>
      </c>
      <c r="D160" s="39"/>
      <c r="E160" s="39"/>
      <c r="F160" s="39"/>
      <c r="G160" s="39"/>
      <c r="H160" s="45"/>
    </row>
    <row r="161" s="2" customFormat="1" ht="16.8" customHeight="1">
      <c r="A161" s="39"/>
      <c r="B161" s="45"/>
      <c r="C161" s="316" t="s">
        <v>598</v>
      </c>
      <c r="D161" s="316" t="s">
        <v>599</v>
      </c>
      <c r="E161" s="18" t="s">
        <v>195</v>
      </c>
      <c r="F161" s="317">
        <v>41.686</v>
      </c>
      <c r="G161" s="39"/>
      <c r="H161" s="45"/>
    </row>
    <row r="162" s="2" customFormat="1">
      <c r="A162" s="39"/>
      <c r="B162" s="45"/>
      <c r="C162" s="316" t="s">
        <v>203</v>
      </c>
      <c r="D162" s="316" t="s">
        <v>204</v>
      </c>
      <c r="E162" s="18" t="s">
        <v>195</v>
      </c>
      <c r="F162" s="317">
        <v>11.593999999999999</v>
      </c>
      <c r="G162" s="39"/>
      <c r="H162" s="45"/>
    </row>
    <row r="163" s="2" customFormat="1" ht="7.44" customHeight="1">
      <c r="A163" s="39"/>
      <c r="B163" s="171"/>
      <c r="C163" s="172"/>
      <c r="D163" s="172"/>
      <c r="E163" s="172"/>
      <c r="F163" s="172"/>
      <c r="G163" s="172"/>
      <c r="H163" s="45"/>
    </row>
    <row r="164" s="2" customFormat="1">
      <c r="A164" s="39"/>
      <c r="B164" s="39"/>
      <c r="C164" s="39"/>
      <c r="D164" s="39"/>
      <c r="E164" s="39"/>
      <c r="F164" s="39"/>
      <c r="G164" s="39"/>
      <c r="H164" s="39"/>
    </row>
  </sheetData>
  <sheetProtection sheet="1" formatColumns="0" formatRows="0" objects="1" scenarios="1" spinCount="100000" saltValue="x34OSsTREbHRCwTXZRB3YW/63TEKzPSt/w3aj9kYXmuGDD/wRLLRyuxq1bkr5vPmWXsb8puAzBw9YQPo/mFd3Q==" hashValue="t88YZoGOkJMoycAaIQ+gryeN0w7DYHxUr1xtQWa4crghlFpE0T5r6hbz4QPbFjOxgPV+0YuiDjziI2lopggPeA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KASPEROVANB\Lenka</dc:creator>
  <cp:lastModifiedBy>KASPEROVANB\Lenka</cp:lastModifiedBy>
  <dcterms:created xsi:type="dcterms:W3CDTF">2024-04-25T05:42:38Z</dcterms:created>
  <dcterms:modified xsi:type="dcterms:W3CDTF">2024-04-25T05:42:49Z</dcterms:modified>
</cp:coreProperties>
</file>