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jektové dokumentace\VO\Hornoměstská chodník bokem\"/>
    </mc:Choice>
  </mc:AlternateContent>
  <bookViews>
    <workbookView xWindow="0" yWindow="0" windowWidth="28800" windowHeight="11610"/>
  </bookViews>
  <sheets>
    <sheet name="Titulní list" sheetId="1" r:id="rId1"/>
    <sheet name="Rekapitulace" sheetId="4" r:id="rId2"/>
    <sheet name="Položky" sheetId="2" r:id="rId3"/>
  </sheets>
  <calcPr calcId="191029"/>
</workbook>
</file>

<file path=xl/calcChain.xml><?xml version="1.0" encoding="utf-8"?>
<calcChain xmlns="http://schemas.openxmlformats.org/spreadsheetml/2006/main">
  <c r="G55" i="2" l="1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35" i="2"/>
  <c r="G34" i="2"/>
  <c r="G33" i="2"/>
  <c r="G32" i="2"/>
  <c r="G31" i="2"/>
  <c r="G30" i="2"/>
  <c r="G29" i="2"/>
  <c r="G28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68" i="2"/>
  <c r="G67" i="2"/>
  <c r="G66" i="2"/>
  <c r="G65" i="2"/>
  <c r="G64" i="2"/>
  <c r="G63" i="2"/>
  <c r="D56" i="2" l="1"/>
  <c r="G56" i="2" s="1"/>
  <c r="D57" i="2"/>
  <c r="G57" i="2" s="1"/>
  <c r="G36" i="2"/>
  <c r="C6" i="4" s="1"/>
  <c r="C23" i="4" s="1"/>
  <c r="G69" i="2"/>
  <c r="C11" i="4" s="1"/>
  <c r="C12" i="4" s="1"/>
  <c r="G23" i="2"/>
  <c r="C5" i="4" s="1"/>
  <c r="G58" i="2" l="1"/>
  <c r="C7" i="4" s="1"/>
  <c r="C20" i="4" s="1"/>
  <c r="C21" i="4"/>
  <c r="C22" i="4"/>
  <c r="C19" i="4" l="1"/>
  <c r="C18" i="4"/>
  <c r="C8" i="4"/>
  <c r="C24" i="4" l="1"/>
  <c r="C26" i="4" s="1"/>
  <c r="C28" i="4" s="1"/>
</calcChain>
</file>

<file path=xl/sharedStrings.xml><?xml version="1.0" encoding="utf-8"?>
<sst xmlns="http://schemas.openxmlformats.org/spreadsheetml/2006/main" count="221" uniqueCount="147">
  <si>
    <t>Sollertia spol. s r.o.</t>
  </si>
  <si>
    <t xml:space="preserve">   Lipová 93, 541 01 Trutnov   </t>
  </si>
  <si>
    <t xml:space="preserve">   tel./fax 499 814092, mobil 604 973681, e-mail: podlipny@sollertia.cz   </t>
  </si>
  <si>
    <t>Zakázka číslo:</t>
  </si>
  <si>
    <t>název:</t>
  </si>
  <si>
    <t>Investor:</t>
  </si>
  <si>
    <t>Vypracoval:</t>
  </si>
  <si>
    <t>Ing. Miroslav Podlipný</t>
  </si>
  <si>
    <t>E-mail:</t>
  </si>
  <si>
    <t>podlipny@sollertia.cz</t>
  </si>
  <si>
    <t>Dne:</t>
  </si>
  <si>
    <t>C21M - Elektromontáže</t>
  </si>
  <si>
    <t>poř.č.</t>
  </si>
  <si>
    <t>číslo pol.</t>
  </si>
  <si>
    <t>popis položky</t>
  </si>
  <si>
    <t>jedn.cena</t>
  </si>
  <si>
    <t>množství</t>
  </si>
  <si>
    <t>jedn.</t>
  </si>
  <si>
    <t>celkem [Kč]</t>
  </si>
  <si>
    <t>C46M - Zemní práce</t>
  </si>
  <si>
    <t>Materiály</t>
  </si>
  <si>
    <t>Práce v HZS</t>
  </si>
  <si>
    <t>Kap.</t>
  </si>
  <si>
    <t>Základ DPH</t>
  </si>
  <si>
    <t>Rekapitulace</t>
  </si>
  <si>
    <t xml:space="preserve">A.  </t>
  </si>
  <si>
    <t>UPRAVENÉ ROZPOČTOVÉ NÁKLADY</t>
  </si>
  <si>
    <t>C21M - Elektromontáže (MONTÁŽ)</t>
  </si>
  <si>
    <t>C46M - Zemní práce (MONTÁŽ)</t>
  </si>
  <si>
    <t>CELKEM URN</t>
  </si>
  <si>
    <t xml:space="preserve">B.  </t>
  </si>
  <si>
    <t>HZS</t>
  </si>
  <si>
    <t>Hodinová zúčtovací sazba</t>
  </si>
  <si>
    <t>CELKEM HZS</t>
  </si>
  <si>
    <t xml:space="preserve">C.  </t>
  </si>
  <si>
    <t>DODÁVKA ZAŘÍZENÍ</t>
  </si>
  <si>
    <t>CELKEM DODÁVKA</t>
  </si>
  <si>
    <t xml:space="preserve">D.  </t>
  </si>
  <si>
    <t>VEDLEJŠÍ ROZPOČTOVÉ NÁKLADY</t>
  </si>
  <si>
    <t>CELKEM VRN</t>
  </si>
  <si>
    <t>REKAPITULACE CELKEM</t>
  </si>
  <si>
    <t>Textová část a výkresová dokumentace :</t>
  </si>
  <si>
    <t>Podružný materiál</t>
  </si>
  <si>
    <t>%</t>
  </si>
  <si>
    <t>Prořez (m, kg)</t>
  </si>
  <si>
    <t>Materiál nosný</t>
  </si>
  <si>
    <t xml:space="preserve">  Doprava z C21M a nosného materiálu</t>
  </si>
  <si>
    <t xml:space="preserve">  GZS z C21M a nosného materiálu</t>
  </si>
  <si>
    <t xml:space="preserve">  Podíl přidružených výkonů z C21M a nosného materiálu</t>
  </si>
  <si>
    <t xml:space="preserve">  Doprava z C46M</t>
  </si>
  <si>
    <t xml:space="preserve">  GZS z 46M</t>
  </si>
  <si>
    <t xml:space="preserve">  Podíl přidružených výkonů z C46M</t>
  </si>
  <si>
    <t>REZERVA</t>
  </si>
  <si>
    <t>CELKEM</t>
  </si>
  <si>
    <t>Celkem za ceník C21M :</t>
  </si>
  <si>
    <t>Celkem za ceník C46M :</t>
  </si>
  <si>
    <t>Celkem za materiály :</t>
  </si>
  <si>
    <t>Celkem za práci v HZS :</t>
  </si>
  <si>
    <t>00001</t>
  </si>
  <si>
    <t>2020-378</t>
  </si>
  <si>
    <t>Doplnění VO chodníku podél komunikace Hornoměstská, Trutnov</t>
  </si>
  <si>
    <t>Veřejné osvětlení</t>
  </si>
  <si>
    <t>Město Trutnov</t>
  </si>
  <si>
    <t>Slovanské náměstí 165, 541 16 Trutnov</t>
  </si>
  <si>
    <t>D.1.1 - Technická zpráva</t>
  </si>
  <si>
    <t>D.1.2 - Situace, Schéma, Vzorové řezy výkopem</t>
  </si>
  <si>
    <t>ukonč.vod.v rozv.vč.zap.a konc.do 2.5mm2</t>
  </si>
  <si>
    <t>ks</t>
  </si>
  <si>
    <t>ukonč.vod.v rozv.vč.zap.a konc.do 10mm2</t>
  </si>
  <si>
    <t>nožové patrony do 60A</t>
  </si>
  <si>
    <t>210122011R</t>
  </si>
  <si>
    <t>svodič bleskového proudu a přepětí - typ 2+3</t>
  </si>
  <si>
    <t>svodič přepětí - typ 3, jednopólový</t>
  </si>
  <si>
    <t>210202013R</t>
  </si>
  <si>
    <t>LED svítidlo na sloup</t>
  </si>
  <si>
    <t>stožár parkový ocelový</t>
  </si>
  <si>
    <t>210204200R</t>
  </si>
  <si>
    <t>výměna elektrovýzbroje stávajícího stožáru pro 1 okruh, odbočná svorkovnice</t>
  </si>
  <si>
    <t>elektrovýzbroj stožáru pro 1 okruh</t>
  </si>
  <si>
    <t>210220001R</t>
  </si>
  <si>
    <t>ochrana proti korozi</t>
  </si>
  <si>
    <t>210220002R</t>
  </si>
  <si>
    <t>napojení na stávající uzemnění VO</t>
  </si>
  <si>
    <t>uzem. v zemi FeZn do 120 mm2 vč.svorek;propoj.aj.</t>
  </si>
  <si>
    <t>m</t>
  </si>
  <si>
    <t>uzem. v zemi FeZn R=8-10 mm vč.svorek;propoj.aj.</t>
  </si>
  <si>
    <t>svorky hromosvodové do 2 šroubu (SS;SR 03)</t>
  </si>
  <si>
    <t>svorky hromosv.nad 2 šrouby(ST;SJ;SK;SZ;SR01;02)</t>
  </si>
  <si>
    <t>CYKY 3x1.5 mm2 (VU)</t>
  </si>
  <si>
    <t>CYKY 4x10 mm2 (VU)</t>
  </si>
  <si>
    <t>přípl. za zatahování kab. do chráničky do 0,75kg/m</t>
  </si>
  <si>
    <t>poplatek za recyklaci svítidla</t>
  </si>
  <si>
    <t>poplatek za recyklaci světelného zdroje</t>
  </si>
  <si>
    <t>vytyč.trati kab.vedení v zastavěném prostoru</t>
  </si>
  <si>
    <t>km</t>
  </si>
  <si>
    <t>jáma pro stožár VO jedn.6-8m v rovině zem.tř.3</t>
  </si>
  <si>
    <t>pouzdrový základ pro stožár VO v trase 250x800mm</t>
  </si>
  <si>
    <t>Hloubení kabelových rýh ručně š 35 cm hl 70 cm v hornině tř I skupiny 3</t>
  </si>
  <si>
    <t>Zásyp kabelových rýh ručně se zhutněním š 35 cm hl 70 cm z horniny tř I skupiny 3</t>
  </si>
  <si>
    <t>Základové konstrukce při elektromontážích z monolitického betonu tř. C 16/20</t>
  </si>
  <si>
    <t>m3</t>
  </si>
  <si>
    <t>fólie výstražná z PVC šířky 22cm</t>
  </si>
  <si>
    <t>Montáž trubek ochranných plastových uložených volně do rýhy ohebných přes 32 do 50 mm uložených do rýhy</t>
  </si>
  <si>
    <t>přepěťová ochrana pro VO, typ 2+3, zapojení 1+1</t>
  </si>
  <si>
    <t>přepěťová ochrana do svitídla VO, typ 3, 1,5kA (8/20)</t>
  </si>
  <si>
    <t>FeZn 30x4</t>
  </si>
  <si>
    <t>FeZn R=10/13mm izolovaný</t>
  </si>
  <si>
    <t>svorka SR 02 - FeZn</t>
  </si>
  <si>
    <t>svorka SR 03 s páskem - FeZn</t>
  </si>
  <si>
    <t>CYKY-J 3x1.5mm2</t>
  </si>
  <si>
    <t>CYKY-J 4x10mm2</t>
  </si>
  <si>
    <t>pojistková vložka E14-4A</t>
  </si>
  <si>
    <t>A - venkovní LED svítidlo - zdroj LED 14.5W, 2200lm, 3000K, 526x326x109mm, náklon 0°</t>
  </si>
  <si>
    <t>sadový ocelový třístupňový stožár 6.8m, 133mm-89mm-60mm, žárový pozink</t>
  </si>
  <si>
    <t>stožárová svorkovnice, 1 okruh</t>
  </si>
  <si>
    <t>stožárová svorkovnice, 1 okruh odbočná</t>
  </si>
  <si>
    <t>fólie z polyetylenu šíře 220mm</t>
  </si>
  <si>
    <t>chránička kabelová PE40</t>
  </si>
  <si>
    <t>00002</t>
  </si>
  <si>
    <t>00003</t>
  </si>
  <si>
    <t>00004</t>
  </si>
  <si>
    <t>00005</t>
  </si>
  <si>
    <t>00006</t>
  </si>
  <si>
    <t>Napojení ve stávajícím svítidle VO</t>
  </si>
  <si>
    <t>Výchozí revize elektro</t>
  </si>
  <si>
    <t>Projektová dokumentace pro realizaci stavby</t>
  </si>
  <si>
    <t>Zajištění podkladů a zákres změn pro dokumentaci skutečného provedení</t>
  </si>
  <si>
    <t>Projektová dokumentace skutečného provedení stavby</t>
  </si>
  <si>
    <t>Geodetické zaměření skutečného provedení stavby</t>
  </si>
  <si>
    <t>Ceníkové položky dle montážních ceníků 21-M a 46-M, cenová úroveň 2025</t>
  </si>
  <si>
    <t>Materiály cenová úroveň 01.2025</t>
  </si>
  <si>
    <t>210100001</t>
  </si>
  <si>
    <t>210120101</t>
  </si>
  <si>
    <t>210204002</t>
  </si>
  <si>
    <t>210204201</t>
  </si>
  <si>
    <t>210220021</t>
  </si>
  <si>
    <t>210220301</t>
  </si>
  <si>
    <t>210950201</t>
  </si>
  <si>
    <t>460010024</t>
  </si>
  <si>
    <t>460050003</t>
  </si>
  <si>
    <t>460161162</t>
  </si>
  <si>
    <t>460431172</t>
  </si>
  <si>
    <t>460641113</t>
  </si>
  <si>
    <t>460671112</t>
  </si>
  <si>
    <t>460791212</t>
  </si>
  <si>
    <t>SOUPIS PRACÍ - Aktualizace 01.2025</t>
  </si>
  <si>
    <t>Soupis prací dle projektové dokumentace pro územní souhlas z 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</si>
</sst>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Courier New"/>
      <family val="3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20"/>
      <color rgb="FFFF0000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sz val="14"/>
      <color rgb="FF0000FF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E4E4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2" fontId="4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1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left" vertical="center" indent="1"/>
    </xf>
    <xf numFmtId="49" fontId="3" fillId="2" borderId="0" xfId="0" applyNumberFormat="1" applyFont="1" applyFill="1" applyAlignment="1">
      <alignment horizontal="left" vertical="center" indent="1"/>
    </xf>
    <xf numFmtId="49" fontId="3" fillId="2" borderId="10" xfId="0" applyNumberFormat="1" applyFont="1" applyFill="1" applyBorder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" fillId="2" borderId="4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2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2" fontId="8" fillId="0" borderId="11" xfId="0" applyNumberFormat="1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2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2" fontId="4" fillId="0" borderId="5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left" vertical="center" indent="1"/>
    </xf>
    <xf numFmtId="164" fontId="8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zoomScale="120" zoomScaleNormal="120" workbookViewId="0">
      <selection sqref="A1:C1"/>
    </sheetView>
  </sheetViews>
  <sheetFormatPr defaultColWidth="8.85546875" defaultRowHeight="11.25" x14ac:dyDescent="0.25"/>
  <cols>
    <col min="1" max="1" width="16.7109375" style="1" customWidth="1"/>
    <col min="2" max="2" width="53.7109375" style="1" customWidth="1"/>
    <col min="3" max="3" width="16.7109375" style="1" customWidth="1"/>
    <col min="4" max="16384" width="8.85546875" style="1"/>
  </cols>
  <sheetData>
    <row r="1" spans="1:3" ht="26.25" x14ac:dyDescent="0.25">
      <c r="A1" s="53" t="s">
        <v>0</v>
      </c>
      <c r="B1" s="53"/>
      <c r="C1" s="53"/>
    </row>
    <row r="2" spans="1:3" ht="15" x14ac:dyDescent="0.25">
      <c r="A2" s="54" t="s">
        <v>1</v>
      </c>
      <c r="B2" s="54"/>
      <c r="C2" s="54"/>
    </row>
    <row r="3" spans="1:3" ht="15.75" thickBot="1" x14ac:dyDescent="0.3">
      <c r="A3" s="55" t="s">
        <v>2</v>
      </c>
      <c r="B3" s="55"/>
      <c r="C3" s="55"/>
    </row>
    <row r="4" spans="1:3" ht="12.75" thickTop="1" thickBot="1" x14ac:dyDescent="0.3"/>
    <row r="5" spans="1:3" ht="15" x14ac:dyDescent="0.25">
      <c r="A5" s="16" t="s">
        <v>3</v>
      </c>
      <c r="B5" s="19" t="s">
        <v>59</v>
      </c>
      <c r="C5" s="3"/>
    </row>
    <row r="6" spans="1:3" ht="15" x14ac:dyDescent="0.25">
      <c r="A6" s="17" t="s">
        <v>4</v>
      </c>
      <c r="B6" s="20" t="s">
        <v>60</v>
      </c>
      <c r="C6" s="4"/>
    </row>
    <row r="7" spans="1:3" ht="15" x14ac:dyDescent="0.25">
      <c r="A7" s="17"/>
      <c r="B7" s="20" t="s">
        <v>61</v>
      </c>
      <c r="C7" s="4"/>
    </row>
    <row r="8" spans="1:3" ht="15.75" thickBot="1" x14ac:dyDescent="0.3">
      <c r="A8" s="18"/>
      <c r="B8" s="21" t="s">
        <v>145</v>
      </c>
      <c r="C8" s="5"/>
    </row>
    <row r="10" spans="1:3" ht="15" x14ac:dyDescent="0.25">
      <c r="A10" s="2" t="s">
        <v>5</v>
      </c>
      <c r="B10" s="15" t="s">
        <v>62</v>
      </c>
    </row>
    <row r="11" spans="1:3" ht="15" x14ac:dyDescent="0.25">
      <c r="B11" s="15" t="s">
        <v>63</v>
      </c>
    </row>
    <row r="12" spans="1:3" ht="15" customHeight="1" x14ac:dyDescent="0.25"/>
    <row r="13" spans="1:3" ht="15" customHeight="1" x14ac:dyDescent="0.25">
      <c r="A13" s="22" t="s">
        <v>6</v>
      </c>
      <c r="B13" s="23" t="s">
        <v>7</v>
      </c>
    </row>
    <row r="14" spans="1:3" ht="15" customHeight="1" x14ac:dyDescent="0.25">
      <c r="A14" s="22" t="s">
        <v>8</v>
      </c>
      <c r="B14" s="23" t="s">
        <v>9</v>
      </c>
    </row>
    <row r="15" spans="1:3" ht="15" customHeight="1" x14ac:dyDescent="0.25">
      <c r="A15" s="22" t="s">
        <v>10</v>
      </c>
      <c r="B15" s="49">
        <v>45677</v>
      </c>
    </row>
    <row r="16" spans="1:3" ht="15" customHeight="1" x14ac:dyDescent="0.25">
      <c r="A16" s="24"/>
      <c r="B16" s="25"/>
    </row>
    <row r="17" spans="1:2" ht="15" customHeight="1" x14ac:dyDescent="0.25">
      <c r="A17" s="24"/>
      <c r="B17" s="24" t="s">
        <v>146</v>
      </c>
    </row>
    <row r="18" spans="1:2" ht="15" customHeight="1" x14ac:dyDescent="0.25">
      <c r="A18" s="24"/>
      <c r="B18" s="24" t="s">
        <v>41</v>
      </c>
    </row>
    <row r="19" spans="1:2" ht="15" customHeight="1" x14ac:dyDescent="0.25">
      <c r="A19" s="24"/>
      <c r="B19" s="24" t="s">
        <v>64</v>
      </c>
    </row>
    <row r="20" spans="1:2" ht="15" customHeight="1" x14ac:dyDescent="0.25">
      <c r="A20" s="24"/>
      <c r="B20" s="24" t="s">
        <v>65</v>
      </c>
    </row>
    <row r="21" spans="1:2" ht="15" customHeight="1" x14ac:dyDescent="0.25">
      <c r="A21" s="24"/>
      <c r="B21" s="24"/>
    </row>
    <row r="22" spans="1:2" ht="15" customHeight="1" x14ac:dyDescent="0.25">
      <c r="A22" s="24"/>
      <c r="B22" s="24" t="s">
        <v>129</v>
      </c>
    </row>
    <row r="23" spans="1:2" ht="15" customHeight="1" x14ac:dyDescent="0.25">
      <c r="A23" s="24"/>
      <c r="B23" s="24" t="s">
        <v>130</v>
      </c>
    </row>
  </sheetData>
  <mergeCells count="3">
    <mergeCell ref="A1:C1"/>
    <mergeCell ref="A2:C2"/>
    <mergeCell ref="A3:C3"/>
  </mergeCells>
  <pageMargins left="0.7" right="0.7" top="0.78740157499999996" bottom="0.78740157499999996" header="0.3" footer="0.3"/>
  <pageSetup paperSize="9" orientation="portrait" verticalDpi="0" r:id="rId1"/>
  <headerFooter>
    <oddFooter>&amp;CStrana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3" zoomScale="150" zoomScaleNormal="150" workbookViewId="0">
      <selection sqref="A1:C1"/>
    </sheetView>
  </sheetViews>
  <sheetFormatPr defaultColWidth="8.85546875" defaultRowHeight="11.25" x14ac:dyDescent="0.25"/>
  <cols>
    <col min="1" max="1" width="4.7109375" style="1" customWidth="1"/>
    <col min="2" max="2" width="50.7109375" style="1" customWidth="1"/>
    <col min="3" max="3" width="11.7109375" style="1" customWidth="1"/>
    <col min="4" max="4" width="5.7109375" style="1" customWidth="1"/>
    <col min="5" max="5" width="2.7109375" style="1" customWidth="1"/>
    <col min="6" max="16384" width="8.85546875" style="1"/>
  </cols>
  <sheetData>
    <row r="1" spans="1:3" ht="18" x14ac:dyDescent="0.25">
      <c r="A1" s="56" t="s">
        <v>24</v>
      </c>
      <c r="B1" s="56"/>
      <c r="C1" s="56"/>
    </row>
    <row r="3" spans="1:3" s="24" customFormat="1" ht="15" customHeight="1" x14ac:dyDescent="0.25">
      <c r="A3" s="29" t="s">
        <v>22</v>
      </c>
      <c r="B3" s="30" t="s">
        <v>14</v>
      </c>
      <c r="C3" s="29" t="s">
        <v>23</v>
      </c>
    </row>
    <row r="4" spans="1:3" s="24" customFormat="1" ht="15" customHeight="1" x14ac:dyDescent="0.25">
      <c r="A4" s="31" t="s">
        <v>25</v>
      </c>
      <c r="B4" s="32" t="s">
        <v>26</v>
      </c>
      <c r="C4" s="33"/>
    </row>
    <row r="5" spans="1:3" s="24" customFormat="1" ht="15" customHeight="1" x14ac:dyDescent="0.25">
      <c r="A5" s="22">
        <v>1</v>
      </c>
      <c r="B5" s="34" t="s">
        <v>27</v>
      </c>
      <c r="C5" s="35">
        <f>Položky!$G$23</f>
        <v>0</v>
      </c>
    </row>
    <row r="6" spans="1:3" s="24" customFormat="1" ht="15" customHeight="1" x14ac:dyDescent="0.25">
      <c r="A6" s="22">
        <v>2</v>
      </c>
      <c r="B6" s="34" t="s">
        <v>28</v>
      </c>
      <c r="C6" s="35">
        <f>Položky!$G$36</f>
        <v>0</v>
      </c>
    </row>
    <row r="7" spans="1:3" s="24" customFormat="1" ht="15" customHeight="1" x14ac:dyDescent="0.25">
      <c r="A7" s="22">
        <v>3</v>
      </c>
      <c r="B7" s="34" t="s">
        <v>45</v>
      </c>
      <c r="C7" s="35">
        <f>Položky!$G$58</f>
        <v>0</v>
      </c>
    </row>
    <row r="8" spans="1:3" s="24" customFormat="1" ht="15" customHeight="1" x14ac:dyDescent="0.25">
      <c r="A8" s="36"/>
      <c r="B8" s="37" t="s">
        <v>29</v>
      </c>
      <c r="C8" s="38">
        <f>SUM(C5:C7)</f>
        <v>0</v>
      </c>
    </row>
    <row r="9" spans="1:3" s="24" customFormat="1" ht="15" customHeight="1" x14ac:dyDescent="0.25">
      <c r="A9" s="22"/>
      <c r="B9" s="34"/>
      <c r="C9" s="35"/>
    </row>
    <row r="10" spans="1:3" s="24" customFormat="1" ht="15" customHeight="1" x14ac:dyDescent="0.25">
      <c r="A10" s="31" t="s">
        <v>30</v>
      </c>
      <c r="B10" s="32" t="s">
        <v>31</v>
      </c>
      <c r="C10" s="33"/>
    </row>
    <row r="11" spans="1:3" s="24" customFormat="1" ht="15" customHeight="1" x14ac:dyDescent="0.25">
      <c r="A11" s="22">
        <v>4</v>
      </c>
      <c r="B11" s="34" t="s">
        <v>32</v>
      </c>
      <c r="C11" s="35">
        <f>Položky!$G$69</f>
        <v>0</v>
      </c>
    </row>
    <row r="12" spans="1:3" s="24" customFormat="1" ht="15" customHeight="1" x14ac:dyDescent="0.25">
      <c r="A12" s="36"/>
      <c r="B12" s="37" t="s">
        <v>33</v>
      </c>
      <c r="C12" s="38">
        <f>SUM(C11)</f>
        <v>0</v>
      </c>
    </row>
    <row r="13" spans="1:3" s="24" customFormat="1" ht="15" customHeight="1" x14ac:dyDescent="0.25">
      <c r="A13" s="22"/>
      <c r="B13" s="34"/>
      <c r="C13" s="35"/>
    </row>
    <row r="14" spans="1:3" s="24" customFormat="1" ht="15" customHeight="1" x14ac:dyDescent="0.25">
      <c r="A14" s="31" t="s">
        <v>34</v>
      </c>
      <c r="B14" s="32" t="s">
        <v>35</v>
      </c>
      <c r="C14" s="33"/>
    </row>
    <row r="15" spans="1:3" s="24" customFormat="1" ht="15" customHeight="1" x14ac:dyDescent="0.25">
      <c r="A15" s="36"/>
      <c r="B15" s="37" t="s">
        <v>36</v>
      </c>
      <c r="C15" s="38"/>
    </row>
    <row r="16" spans="1:3" s="24" customFormat="1" ht="15" customHeight="1" x14ac:dyDescent="0.25">
      <c r="A16" s="22"/>
      <c r="B16" s="34"/>
      <c r="C16" s="35"/>
    </row>
    <row r="17" spans="1:5" s="24" customFormat="1" ht="15" customHeight="1" x14ac:dyDescent="0.25">
      <c r="A17" s="31" t="s">
        <v>37</v>
      </c>
      <c r="B17" s="32" t="s">
        <v>38</v>
      </c>
      <c r="C17" s="33"/>
    </row>
    <row r="18" spans="1:5" s="24" customFormat="1" ht="15" customHeight="1" x14ac:dyDescent="0.25">
      <c r="A18" s="22">
        <v>5</v>
      </c>
      <c r="B18" s="34" t="s">
        <v>46</v>
      </c>
      <c r="C18" s="35">
        <f>(C5+C7)*D18/100</f>
        <v>0</v>
      </c>
      <c r="D18" s="24">
        <v>3.6</v>
      </c>
      <c r="E18" s="24" t="s">
        <v>43</v>
      </c>
    </row>
    <row r="19" spans="1:5" s="24" customFormat="1" ht="15" customHeight="1" x14ac:dyDescent="0.25">
      <c r="A19" s="22">
        <v>6</v>
      </c>
      <c r="B19" s="34" t="s">
        <v>47</v>
      </c>
      <c r="C19" s="35">
        <f>(C5+C7)*D19/100</f>
        <v>0</v>
      </c>
      <c r="D19" s="24">
        <v>2.5</v>
      </c>
      <c r="E19" s="24" t="s">
        <v>43</v>
      </c>
    </row>
    <row r="20" spans="1:5" s="24" customFormat="1" ht="15" customHeight="1" x14ac:dyDescent="0.25">
      <c r="A20" s="22">
        <v>7</v>
      </c>
      <c r="B20" s="34" t="s">
        <v>48</v>
      </c>
      <c r="C20" s="35">
        <f>(C5+C7)*D20/100</f>
        <v>0</v>
      </c>
      <c r="D20" s="24">
        <v>2</v>
      </c>
      <c r="E20" s="24" t="s">
        <v>43</v>
      </c>
    </row>
    <row r="21" spans="1:5" s="24" customFormat="1" ht="15" customHeight="1" x14ac:dyDescent="0.25">
      <c r="A21" s="22">
        <v>8</v>
      </c>
      <c r="B21" s="34" t="s">
        <v>49</v>
      </c>
      <c r="C21" s="35">
        <f>C6*D21/100</f>
        <v>0</v>
      </c>
      <c r="D21" s="24">
        <v>3.6</v>
      </c>
      <c r="E21" s="24" t="s">
        <v>43</v>
      </c>
    </row>
    <row r="22" spans="1:5" s="24" customFormat="1" ht="15" customHeight="1" x14ac:dyDescent="0.25">
      <c r="A22" s="22">
        <v>9</v>
      </c>
      <c r="B22" s="34" t="s">
        <v>50</v>
      </c>
      <c r="C22" s="35">
        <f>C6*D22/100</f>
        <v>0</v>
      </c>
      <c r="D22" s="24">
        <v>2.5</v>
      </c>
      <c r="E22" s="24" t="s">
        <v>43</v>
      </c>
    </row>
    <row r="23" spans="1:5" s="24" customFormat="1" ht="15" customHeight="1" x14ac:dyDescent="0.25">
      <c r="A23" s="22">
        <v>10</v>
      </c>
      <c r="B23" s="34" t="s">
        <v>51</v>
      </c>
      <c r="C23" s="35">
        <f>C6*D23/100</f>
        <v>0</v>
      </c>
      <c r="D23" s="24">
        <v>1</v>
      </c>
      <c r="E23" s="24" t="s">
        <v>43</v>
      </c>
    </row>
    <row r="24" spans="1:5" s="24" customFormat="1" ht="15" customHeight="1" x14ac:dyDescent="0.25">
      <c r="A24" s="36"/>
      <c r="B24" s="37" t="s">
        <v>39</v>
      </c>
      <c r="C24" s="38">
        <f>SUM(C18:C23)</f>
        <v>0</v>
      </c>
    </row>
    <row r="25" spans="1:5" s="24" customFormat="1" ht="15" customHeight="1" thickBot="1" x14ac:dyDescent="0.3">
      <c r="A25" s="22"/>
      <c r="B25" s="34"/>
      <c r="C25" s="35"/>
    </row>
    <row r="26" spans="1:5" s="24" customFormat="1" ht="15" customHeight="1" thickTop="1" x14ac:dyDescent="0.25">
      <c r="A26" s="39"/>
      <c r="B26" s="40" t="s">
        <v>40</v>
      </c>
      <c r="C26" s="41">
        <f>C8+C12+C24</f>
        <v>0</v>
      </c>
    </row>
    <row r="27" spans="1:5" s="24" customFormat="1" ht="15" customHeight="1" x14ac:dyDescent="0.25">
      <c r="B27" s="42" t="s">
        <v>52</v>
      </c>
      <c r="C27" s="52">
        <v>0</v>
      </c>
    </row>
    <row r="28" spans="1:5" s="24" customFormat="1" ht="15" customHeight="1" x14ac:dyDescent="0.25">
      <c r="B28" s="42" t="s">
        <v>53</v>
      </c>
      <c r="C28" s="50">
        <f>SUM(C26:C27)</f>
        <v>0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  <headerFooter>
    <oddFooter>&amp;CStrana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="130" zoomScaleNormal="130" workbookViewId="0">
      <selection sqref="A1:G1"/>
    </sheetView>
  </sheetViews>
  <sheetFormatPr defaultColWidth="8.85546875" defaultRowHeight="11.25" x14ac:dyDescent="0.25"/>
  <cols>
    <col min="1" max="1" width="4.7109375" style="1" customWidth="1"/>
    <col min="2" max="2" width="9.7109375" style="1" customWidth="1"/>
    <col min="3" max="3" width="43.7109375" style="1" customWidth="1"/>
    <col min="4" max="4" width="8.7109375" style="1" customWidth="1"/>
    <col min="5" max="5" width="6.7109375" style="1" customWidth="1"/>
    <col min="6" max="6" width="3.7109375" style="1" customWidth="1"/>
    <col min="7" max="7" width="9.7109375" style="1" customWidth="1"/>
    <col min="8" max="16384" width="8.85546875" style="1"/>
  </cols>
  <sheetData>
    <row r="1" spans="1:7" ht="18" x14ac:dyDescent="0.25">
      <c r="A1" s="56" t="s">
        <v>11</v>
      </c>
      <c r="B1" s="56"/>
      <c r="C1" s="56"/>
      <c r="D1" s="56"/>
      <c r="E1" s="56"/>
      <c r="F1" s="56"/>
      <c r="G1" s="56"/>
    </row>
    <row r="2" spans="1:7" x14ac:dyDescent="0.25">
      <c r="A2" s="6" t="s">
        <v>12</v>
      </c>
      <c r="B2" s="7" t="s">
        <v>13</v>
      </c>
      <c r="C2" s="7" t="s">
        <v>14</v>
      </c>
      <c r="D2" s="6" t="s">
        <v>15</v>
      </c>
      <c r="E2" s="6" t="s">
        <v>16</v>
      </c>
      <c r="F2" s="7" t="s">
        <v>17</v>
      </c>
      <c r="G2" s="6" t="s">
        <v>18</v>
      </c>
    </row>
    <row r="3" spans="1:7" s="14" customFormat="1" ht="12" customHeight="1" x14ac:dyDescent="0.25">
      <c r="A3" s="47">
        <v>1</v>
      </c>
      <c r="B3" s="12" t="s">
        <v>131</v>
      </c>
      <c r="C3" s="12" t="s">
        <v>66</v>
      </c>
      <c r="D3" s="51">
        <v>0</v>
      </c>
      <c r="E3" s="13">
        <v>24</v>
      </c>
      <c r="F3" s="12" t="s">
        <v>67</v>
      </c>
      <c r="G3" s="13">
        <f>D3*E3</f>
        <v>0</v>
      </c>
    </row>
    <row r="4" spans="1:7" s="14" customFormat="1" ht="12" customHeight="1" x14ac:dyDescent="0.25">
      <c r="A4" s="47">
        <v>2</v>
      </c>
      <c r="B4" s="12">
        <v>210100014</v>
      </c>
      <c r="C4" s="12" t="s">
        <v>68</v>
      </c>
      <c r="D4" s="51">
        <v>0</v>
      </c>
      <c r="E4" s="13">
        <v>64</v>
      </c>
      <c r="F4" s="12" t="s">
        <v>67</v>
      </c>
      <c r="G4" s="13">
        <f t="shared" ref="G4:G22" si="0">D4*E4</f>
        <v>0</v>
      </c>
    </row>
    <row r="5" spans="1:7" s="14" customFormat="1" ht="12" customHeight="1" x14ac:dyDescent="0.25">
      <c r="A5" s="47">
        <v>3</v>
      </c>
      <c r="B5" s="12" t="s">
        <v>132</v>
      </c>
      <c r="C5" s="12" t="s">
        <v>69</v>
      </c>
      <c r="D5" s="51">
        <v>0</v>
      </c>
      <c r="E5" s="13">
        <v>9</v>
      </c>
      <c r="F5" s="12" t="s">
        <v>67</v>
      </c>
      <c r="G5" s="13">
        <f t="shared" si="0"/>
        <v>0</v>
      </c>
    </row>
    <row r="6" spans="1:7" s="14" customFormat="1" ht="12" customHeight="1" x14ac:dyDescent="0.25">
      <c r="A6" s="47">
        <v>4</v>
      </c>
      <c r="B6" s="12" t="s">
        <v>70</v>
      </c>
      <c r="C6" s="12" t="s">
        <v>71</v>
      </c>
      <c r="D6" s="51">
        <v>0</v>
      </c>
      <c r="E6" s="13">
        <v>8</v>
      </c>
      <c r="F6" s="12" t="s">
        <v>67</v>
      </c>
      <c r="G6" s="13">
        <f t="shared" si="0"/>
        <v>0</v>
      </c>
    </row>
    <row r="7" spans="1:7" s="14" customFormat="1" ht="12" customHeight="1" x14ac:dyDescent="0.25">
      <c r="A7" s="47">
        <v>5</v>
      </c>
      <c r="B7" s="12">
        <v>210122031</v>
      </c>
      <c r="C7" s="12" t="s">
        <v>72</v>
      </c>
      <c r="D7" s="51">
        <v>0</v>
      </c>
      <c r="E7" s="13">
        <v>8</v>
      </c>
      <c r="F7" s="12" t="s">
        <v>67</v>
      </c>
      <c r="G7" s="13">
        <f t="shared" si="0"/>
        <v>0</v>
      </c>
    </row>
    <row r="8" spans="1:7" s="14" customFormat="1" ht="12" customHeight="1" x14ac:dyDescent="0.25">
      <c r="A8" s="47">
        <v>6</v>
      </c>
      <c r="B8" s="12" t="s">
        <v>73</v>
      </c>
      <c r="C8" s="12" t="s">
        <v>74</v>
      </c>
      <c r="D8" s="51">
        <v>0</v>
      </c>
      <c r="E8" s="13">
        <v>8</v>
      </c>
      <c r="F8" s="12" t="s">
        <v>67</v>
      </c>
      <c r="G8" s="13">
        <f t="shared" si="0"/>
        <v>0</v>
      </c>
    </row>
    <row r="9" spans="1:7" s="14" customFormat="1" ht="12" customHeight="1" x14ac:dyDescent="0.25">
      <c r="A9" s="47">
        <v>7</v>
      </c>
      <c r="B9" s="12" t="s">
        <v>133</v>
      </c>
      <c r="C9" s="12" t="s">
        <v>75</v>
      </c>
      <c r="D9" s="51">
        <v>0</v>
      </c>
      <c r="E9" s="13">
        <v>8</v>
      </c>
      <c r="F9" s="12" t="s">
        <v>67</v>
      </c>
      <c r="G9" s="13">
        <f t="shared" si="0"/>
        <v>0</v>
      </c>
    </row>
    <row r="10" spans="1:7" s="14" customFormat="1" ht="24" customHeight="1" x14ac:dyDescent="0.25">
      <c r="A10" s="47">
        <v>8</v>
      </c>
      <c r="B10" s="12" t="s">
        <v>76</v>
      </c>
      <c r="C10" s="12" t="s">
        <v>77</v>
      </c>
      <c r="D10" s="51">
        <v>0</v>
      </c>
      <c r="E10" s="13">
        <v>1</v>
      </c>
      <c r="F10" s="12" t="s">
        <v>67</v>
      </c>
      <c r="G10" s="13">
        <f t="shared" si="0"/>
        <v>0</v>
      </c>
    </row>
    <row r="11" spans="1:7" s="14" customFormat="1" ht="12" customHeight="1" x14ac:dyDescent="0.25">
      <c r="A11" s="47">
        <v>9</v>
      </c>
      <c r="B11" s="12" t="s">
        <v>134</v>
      </c>
      <c r="C11" s="12" t="s">
        <v>78</v>
      </c>
      <c r="D11" s="51">
        <v>0</v>
      </c>
      <c r="E11" s="13">
        <v>8</v>
      </c>
      <c r="F11" s="12" t="s">
        <v>67</v>
      </c>
      <c r="G11" s="13">
        <f t="shared" si="0"/>
        <v>0</v>
      </c>
    </row>
    <row r="12" spans="1:7" s="14" customFormat="1" ht="12" customHeight="1" x14ac:dyDescent="0.25">
      <c r="A12" s="47">
        <v>10</v>
      </c>
      <c r="B12" s="12" t="s">
        <v>79</v>
      </c>
      <c r="C12" s="12" t="s">
        <v>80</v>
      </c>
      <c r="D12" s="51">
        <v>0</v>
      </c>
      <c r="E12" s="13">
        <v>1</v>
      </c>
      <c r="F12" s="12" t="s">
        <v>67</v>
      </c>
      <c r="G12" s="13">
        <f t="shared" si="0"/>
        <v>0</v>
      </c>
    </row>
    <row r="13" spans="1:7" s="14" customFormat="1" ht="12" customHeight="1" x14ac:dyDescent="0.25">
      <c r="A13" s="47">
        <v>11</v>
      </c>
      <c r="B13" s="12" t="s">
        <v>81</v>
      </c>
      <c r="C13" s="12" t="s">
        <v>82</v>
      </c>
      <c r="D13" s="51">
        <v>0</v>
      </c>
      <c r="E13" s="13">
        <v>1</v>
      </c>
      <c r="F13" s="12" t="s">
        <v>67</v>
      </c>
      <c r="G13" s="13">
        <f t="shared" si="0"/>
        <v>0</v>
      </c>
    </row>
    <row r="14" spans="1:7" s="14" customFormat="1" ht="12" customHeight="1" x14ac:dyDescent="0.25">
      <c r="A14" s="47">
        <v>12</v>
      </c>
      <c r="B14" s="12" t="s">
        <v>135</v>
      </c>
      <c r="C14" s="12" t="s">
        <v>83</v>
      </c>
      <c r="D14" s="51">
        <v>0</v>
      </c>
      <c r="E14" s="13">
        <v>319</v>
      </c>
      <c r="F14" s="12" t="s">
        <v>84</v>
      </c>
      <c r="G14" s="13">
        <f t="shared" si="0"/>
        <v>0</v>
      </c>
    </row>
    <row r="15" spans="1:7" s="14" customFormat="1" ht="12" customHeight="1" x14ac:dyDescent="0.25">
      <c r="A15" s="47">
        <v>13</v>
      </c>
      <c r="B15" s="12">
        <v>210220022</v>
      </c>
      <c r="C15" s="12" t="s">
        <v>85</v>
      </c>
      <c r="D15" s="51">
        <v>0</v>
      </c>
      <c r="E15" s="13">
        <v>15</v>
      </c>
      <c r="F15" s="12" t="s">
        <v>84</v>
      </c>
      <c r="G15" s="13">
        <f t="shared" si="0"/>
        <v>0</v>
      </c>
    </row>
    <row r="16" spans="1:7" s="14" customFormat="1" ht="12" customHeight="1" x14ac:dyDescent="0.25">
      <c r="A16" s="47">
        <v>14</v>
      </c>
      <c r="B16" s="12" t="s">
        <v>136</v>
      </c>
      <c r="C16" s="12" t="s">
        <v>86</v>
      </c>
      <c r="D16" s="51">
        <v>0</v>
      </c>
      <c r="E16" s="13">
        <v>8</v>
      </c>
      <c r="F16" s="12" t="s">
        <v>67</v>
      </c>
      <c r="G16" s="13">
        <f t="shared" si="0"/>
        <v>0</v>
      </c>
    </row>
    <row r="17" spans="1:7" s="14" customFormat="1" ht="12" customHeight="1" x14ac:dyDescent="0.25">
      <c r="A17" s="47">
        <v>15</v>
      </c>
      <c r="B17" s="12">
        <v>210220302</v>
      </c>
      <c r="C17" s="12" t="s">
        <v>87</v>
      </c>
      <c r="D17" s="51">
        <v>0</v>
      </c>
      <c r="E17" s="13">
        <v>1</v>
      </c>
      <c r="F17" s="12" t="s">
        <v>67</v>
      </c>
      <c r="G17" s="13">
        <f t="shared" si="0"/>
        <v>0</v>
      </c>
    </row>
    <row r="18" spans="1:7" s="14" customFormat="1" ht="12" customHeight="1" x14ac:dyDescent="0.25">
      <c r="A18" s="47">
        <v>16</v>
      </c>
      <c r="B18" s="12">
        <v>210810005</v>
      </c>
      <c r="C18" s="12" t="s">
        <v>88</v>
      </c>
      <c r="D18" s="51">
        <v>0</v>
      </c>
      <c r="E18" s="13">
        <v>48</v>
      </c>
      <c r="F18" s="12" t="s">
        <v>84</v>
      </c>
      <c r="G18" s="13">
        <f t="shared" si="0"/>
        <v>0</v>
      </c>
    </row>
    <row r="19" spans="1:7" s="14" customFormat="1" ht="12" customHeight="1" x14ac:dyDescent="0.25">
      <c r="A19" s="47">
        <v>17</v>
      </c>
      <c r="B19" s="12">
        <v>210810013</v>
      </c>
      <c r="C19" s="12" t="s">
        <v>89</v>
      </c>
      <c r="D19" s="51">
        <v>0</v>
      </c>
      <c r="E19" s="13">
        <v>351</v>
      </c>
      <c r="F19" s="12" t="s">
        <v>84</v>
      </c>
      <c r="G19" s="13">
        <f t="shared" si="0"/>
        <v>0</v>
      </c>
    </row>
    <row r="20" spans="1:7" s="14" customFormat="1" ht="12" customHeight="1" x14ac:dyDescent="0.25">
      <c r="A20" s="47">
        <v>18</v>
      </c>
      <c r="B20" s="12" t="s">
        <v>137</v>
      </c>
      <c r="C20" s="12" t="s">
        <v>90</v>
      </c>
      <c r="D20" s="51">
        <v>0</v>
      </c>
      <c r="E20" s="13">
        <v>343</v>
      </c>
      <c r="F20" s="12" t="s">
        <v>84</v>
      </c>
      <c r="G20" s="13">
        <f t="shared" si="0"/>
        <v>0</v>
      </c>
    </row>
    <row r="21" spans="1:7" s="14" customFormat="1" ht="12" customHeight="1" x14ac:dyDescent="0.25">
      <c r="A21" s="47">
        <v>19</v>
      </c>
      <c r="B21" s="12">
        <v>210999901</v>
      </c>
      <c r="C21" s="12" t="s">
        <v>91</v>
      </c>
      <c r="D21" s="51">
        <v>0</v>
      </c>
      <c r="E21" s="13">
        <v>8</v>
      </c>
      <c r="F21" s="12" t="s">
        <v>67</v>
      </c>
      <c r="G21" s="13">
        <f t="shared" si="0"/>
        <v>0</v>
      </c>
    </row>
    <row r="22" spans="1:7" s="14" customFormat="1" ht="12" customHeight="1" x14ac:dyDescent="0.25">
      <c r="A22" s="47">
        <v>20</v>
      </c>
      <c r="B22" s="12">
        <v>210999902</v>
      </c>
      <c r="C22" s="12" t="s">
        <v>92</v>
      </c>
      <c r="D22" s="51">
        <v>0</v>
      </c>
      <c r="E22" s="13">
        <v>8</v>
      </c>
      <c r="F22" s="12" t="s">
        <v>67</v>
      </c>
      <c r="G22" s="13">
        <f t="shared" si="0"/>
        <v>0</v>
      </c>
    </row>
    <row r="23" spans="1:7" s="27" customFormat="1" ht="15" customHeight="1" thickBot="1" x14ac:dyDescent="0.3">
      <c r="A23" s="43" t="s">
        <v>54</v>
      </c>
      <c r="G23" s="28">
        <f>SUM(G3:G22)</f>
        <v>0</v>
      </c>
    </row>
    <row r="24" spans="1:7" s="14" customFormat="1" ht="12" customHeight="1" thickTop="1" x14ac:dyDescent="0.25">
      <c r="A24" s="44"/>
      <c r="B24" s="44"/>
      <c r="C24" s="44"/>
      <c r="D24" s="44"/>
      <c r="E24" s="44"/>
      <c r="F24" s="44"/>
      <c r="G24" s="45"/>
    </row>
    <row r="25" spans="1:7" s="14" customFormat="1" ht="12" customHeight="1" x14ac:dyDescent="0.25"/>
    <row r="26" spans="1:7" ht="18" x14ac:dyDescent="0.25">
      <c r="A26" s="56" t="s">
        <v>19</v>
      </c>
      <c r="B26" s="56"/>
      <c r="C26" s="56"/>
      <c r="D26" s="56"/>
      <c r="E26" s="56"/>
      <c r="F26" s="56"/>
      <c r="G26" s="56"/>
    </row>
    <row r="27" spans="1:7" s="14" customFormat="1" ht="12" customHeight="1" x14ac:dyDescent="0.25">
      <c r="A27" s="26" t="s">
        <v>12</v>
      </c>
      <c r="B27" s="46" t="s">
        <v>13</v>
      </c>
      <c r="C27" s="46" t="s">
        <v>14</v>
      </c>
      <c r="D27" s="26" t="s">
        <v>15</v>
      </c>
      <c r="E27" s="26" t="s">
        <v>16</v>
      </c>
      <c r="F27" s="46" t="s">
        <v>17</v>
      </c>
      <c r="G27" s="26" t="s">
        <v>18</v>
      </c>
    </row>
    <row r="28" spans="1:7" s="14" customFormat="1" ht="12" customHeight="1" x14ac:dyDescent="0.25">
      <c r="A28" s="47">
        <v>1</v>
      </c>
      <c r="B28" s="12" t="s">
        <v>138</v>
      </c>
      <c r="C28" s="12" t="s">
        <v>93</v>
      </c>
      <c r="D28" s="51">
        <v>0</v>
      </c>
      <c r="E28" s="13">
        <v>0.33</v>
      </c>
      <c r="F28" s="12" t="s">
        <v>94</v>
      </c>
      <c r="G28" s="13">
        <f t="shared" ref="G28:G35" si="1">D28*E28</f>
        <v>0</v>
      </c>
    </row>
    <row r="29" spans="1:7" s="14" customFormat="1" ht="12" customHeight="1" x14ac:dyDescent="0.25">
      <c r="A29" s="47">
        <v>2</v>
      </c>
      <c r="B29" s="12" t="s">
        <v>139</v>
      </c>
      <c r="C29" s="12" t="s">
        <v>95</v>
      </c>
      <c r="D29" s="51">
        <v>0</v>
      </c>
      <c r="E29" s="13">
        <v>8</v>
      </c>
      <c r="F29" s="12" t="s">
        <v>67</v>
      </c>
      <c r="G29" s="13">
        <f t="shared" si="1"/>
        <v>0</v>
      </c>
    </row>
    <row r="30" spans="1:7" s="14" customFormat="1" ht="12" customHeight="1" x14ac:dyDescent="0.25">
      <c r="A30" s="47">
        <v>3</v>
      </c>
      <c r="B30" s="12">
        <v>460100002</v>
      </c>
      <c r="C30" s="12" t="s">
        <v>96</v>
      </c>
      <c r="D30" s="51">
        <v>0</v>
      </c>
      <c r="E30" s="13">
        <v>8</v>
      </c>
      <c r="F30" s="12" t="s">
        <v>67</v>
      </c>
      <c r="G30" s="13">
        <f t="shared" si="1"/>
        <v>0</v>
      </c>
    </row>
    <row r="31" spans="1:7" s="14" customFormat="1" ht="24" customHeight="1" x14ac:dyDescent="0.25">
      <c r="A31" s="47">
        <v>4</v>
      </c>
      <c r="B31" s="12" t="s">
        <v>140</v>
      </c>
      <c r="C31" s="12" t="s">
        <v>97</v>
      </c>
      <c r="D31" s="51">
        <v>0</v>
      </c>
      <c r="E31" s="13">
        <v>323</v>
      </c>
      <c r="F31" s="12" t="s">
        <v>84</v>
      </c>
      <c r="G31" s="13">
        <f t="shared" si="1"/>
        <v>0</v>
      </c>
    </row>
    <row r="32" spans="1:7" s="14" customFormat="1" ht="24" customHeight="1" x14ac:dyDescent="0.25">
      <c r="A32" s="47">
        <v>5</v>
      </c>
      <c r="B32" s="12" t="s">
        <v>141</v>
      </c>
      <c r="C32" s="12" t="s">
        <v>98</v>
      </c>
      <c r="D32" s="51">
        <v>0</v>
      </c>
      <c r="E32" s="13">
        <v>323</v>
      </c>
      <c r="F32" s="12" t="s">
        <v>84</v>
      </c>
      <c r="G32" s="13">
        <f t="shared" si="1"/>
        <v>0</v>
      </c>
    </row>
    <row r="33" spans="1:7" s="14" customFormat="1" ht="24" customHeight="1" x14ac:dyDescent="0.25">
      <c r="A33" s="47">
        <v>6</v>
      </c>
      <c r="B33" s="12" t="s">
        <v>142</v>
      </c>
      <c r="C33" s="12" t="s">
        <v>99</v>
      </c>
      <c r="D33" s="51">
        <v>0</v>
      </c>
      <c r="E33" s="13">
        <v>1</v>
      </c>
      <c r="F33" s="12" t="s">
        <v>100</v>
      </c>
      <c r="G33" s="13">
        <f t="shared" si="1"/>
        <v>0</v>
      </c>
    </row>
    <row r="34" spans="1:7" s="14" customFormat="1" ht="12" customHeight="1" x14ac:dyDescent="0.25">
      <c r="A34" s="47">
        <v>7</v>
      </c>
      <c r="B34" s="12" t="s">
        <v>143</v>
      </c>
      <c r="C34" s="12" t="s">
        <v>101</v>
      </c>
      <c r="D34" s="51">
        <v>0</v>
      </c>
      <c r="E34" s="13">
        <v>323</v>
      </c>
      <c r="F34" s="12" t="s">
        <v>84</v>
      </c>
      <c r="G34" s="13">
        <f t="shared" si="1"/>
        <v>0</v>
      </c>
    </row>
    <row r="35" spans="1:7" s="14" customFormat="1" ht="24" customHeight="1" x14ac:dyDescent="0.25">
      <c r="A35" s="47">
        <v>8</v>
      </c>
      <c r="B35" s="12" t="s">
        <v>144</v>
      </c>
      <c r="C35" s="12" t="s">
        <v>102</v>
      </c>
      <c r="D35" s="51">
        <v>0</v>
      </c>
      <c r="E35" s="13">
        <v>343</v>
      </c>
      <c r="F35" s="12" t="s">
        <v>84</v>
      </c>
      <c r="G35" s="13">
        <f t="shared" si="1"/>
        <v>0</v>
      </c>
    </row>
    <row r="36" spans="1:7" s="27" customFormat="1" ht="15" customHeight="1" thickBot="1" x14ac:dyDescent="0.3">
      <c r="A36" s="43" t="s">
        <v>55</v>
      </c>
      <c r="G36" s="28">
        <f>SUM(G28:G35)</f>
        <v>0</v>
      </c>
    </row>
    <row r="37" spans="1:7" s="14" customFormat="1" ht="12" customHeight="1" thickTop="1" x14ac:dyDescent="0.25">
      <c r="A37" s="44"/>
      <c r="B37" s="44"/>
      <c r="C37" s="44"/>
      <c r="D37" s="44"/>
      <c r="E37" s="44"/>
      <c r="F37" s="44"/>
      <c r="G37" s="45"/>
    </row>
    <row r="38" spans="1:7" s="14" customFormat="1" ht="12" customHeight="1" x14ac:dyDescent="0.25"/>
    <row r="39" spans="1:7" ht="18" x14ac:dyDescent="0.25">
      <c r="A39" s="56" t="s">
        <v>20</v>
      </c>
      <c r="B39" s="56"/>
      <c r="C39" s="56"/>
      <c r="D39" s="56"/>
      <c r="E39" s="56"/>
      <c r="F39" s="56"/>
      <c r="G39" s="56"/>
    </row>
    <row r="40" spans="1:7" s="14" customFormat="1" ht="12" customHeight="1" x14ac:dyDescent="0.25">
      <c r="A40" s="26" t="s">
        <v>12</v>
      </c>
      <c r="B40" s="46" t="s">
        <v>13</v>
      </c>
      <c r="C40" s="46" t="s">
        <v>14</v>
      </c>
      <c r="D40" s="26" t="s">
        <v>15</v>
      </c>
      <c r="E40" s="26" t="s">
        <v>16</v>
      </c>
      <c r="F40" s="46" t="s">
        <v>17</v>
      </c>
      <c r="G40" s="26" t="s">
        <v>18</v>
      </c>
    </row>
    <row r="41" spans="1:7" s="14" customFormat="1" ht="12" customHeight="1" x14ac:dyDescent="0.25">
      <c r="A41" s="47">
        <v>1</v>
      </c>
      <c r="B41" s="12">
        <v>1001</v>
      </c>
      <c r="C41" s="12" t="s">
        <v>103</v>
      </c>
      <c r="D41" s="51">
        <v>0</v>
      </c>
      <c r="E41" s="13">
        <v>8</v>
      </c>
      <c r="F41" s="12" t="s">
        <v>67</v>
      </c>
      <c r="G41" s="13">
        <f t="shared" ref="G41:G55" si="2">D41*E41</f>
        <v>0</v>
      </c>
    </row>
    <row r="42" spans="1:7" s="14" customFormat="1" ht="12" customHeight="1" x14ac:dyDescent="0.25">
      <c r="A42" s="47">
        <v>2</v>
      </c>
      <c r="B42" s="12">
        <v>1002</v>
      </c>
      <c r="C42" s="12" t="s">
        <v>104</v>
      </c>
      <c r="D42" s="51">
        <v>0</v>
      </c>
      <c r="E42" s="13">
        <v>8</v>
      </c>
      <c r="F42" s="12" t="s">
        <v>67</v>
      </c>
      <c r="G42" s="13">
        <f t="shared" si="2"/>
        <v>0</v>
      </c>
    </row>
    <row r="43" spans="1:7" s="14" customFormat="1" ht="12" customHeight="1" x14ac:dyDescent="0.25">
      <c r="A43" s="47">
        <v>3</v>
      </c>
      <c r="B43" s="12">
        <v>1400</v>
      </c>
      <c r="C43" s="12" t="s">
        <v>105</v>
      </c>
      <c r="D43" s="51">
        <v>0</v>
      </c>
      <c r="E43" s="13">
        <v>319</v>
      </c>
      <c r="F43" s="12" t="s">
        <v>84</v>
      </c>
      <c r="G43" s="13">
        <f t="shared" si="2"/>
        <v>0</v>
      </c>
    </row>
    <row r="44" spans="1:7" s="14" customFormat="1" ht="12" customHeight="1" x14ac:dyDescent="0.25">
      <c r="A44" s="47">
        <v>4</v>
      </c>
      <c r="B44" s="12">
        <v>1405</v>
      </c>
      <c r="C44" s="12" t="s">
        <v>106</v>
      </c>
      <c r="D44" s="51">
        <v>0</v>
      </c>
      <c r="E44" s="13">
        <v>15</v>
      </c>
      <c r="F44" s="12" t="s">
        <v>84</v>
      </c>
      <c r="G44" s="13">
        <f t="shared" si="2"/>
        <v>0</v>
      </c>
    </row>
    <row r="45" spans="1:7" s="14" customFormat="1" ht="12" customHeight="1" x14ac:dyDescent="0.25">
      <c r="A45" s="47">
        <v>5</v>
      </c>
      <c r="B45" s="12">
        <v>1436</v>
      </c>
      <c r="C45" s="12" t="s">
        <v>107</v>
      </c>
      <c r="D45" s="51">
        <v>0</v>
      </c>
      <c r="E45" s="13">
        <v>1</v>
      </c>
      <c r="F45" s="12" t="s">
        <v>67</v>
      </c>
      <c r="G45" s="13">
        <f t="shared" si="2"/>
        <v>0</v>
      </c>
    </row>
    <row r="46" spans="1:7" s="14" customFormat="1" ht="12" customHeight="1" x14ac:dyDescent="0.25">
      <c r="A46" s="47">
        <v>6</v>
      </c>
      <c r="B46" s="12">
        <v>1437</v>
      </c>
      <c r="C46" s="12" t="s">
        <v>108</v>
      </c>
      <c r="D46" s="51">
        <v>0</v>
      </c>
      <c r="E46" s="13">
        <v>8</v>
      </c>
      <c r="F46" s="12" t="s">
        <v>67</v>
      </c>
      <c r="G46" s="13">
        <f t="shared" si="2"/>
        <v>0</v>
      </c>
    </row>
    <row r="47" spans="1:7" s="14" customFormat="1" ht="12" customHeight="1" x14ac:dyDescent="0.25">
      <c r="A47" s="47">
        <v>7</v>
      </c>
      <c r="B47" s="12">
        <v>2914</v>
      </c>
      <c r="C47" s="12" t="s">
        <v>109</v>
      </c>
      <c r="D47" s="51">
        <v>0</v>
      </c>
      <c r="E47" s="13">
        <v>48</v>
      </c>
      <c r="F47" s="12" t="s">
        <v>84</v>
      </c>
      <c r="G47" s="13">
        <f t="shared" si="2"/>
        <v>0</v>
      </c>
    </row>
    <row r="48" spans="1:7" s="14" customFormat="1" ht="12" customHeight="1" x14ac:dyDescent="0.25">
      <c r="A48" s="47">
        <v>8</v>
      </c>
      <c r="B48" s="12">
        <v>2944</v>
      </c>
      <c r="C48" s="12" t="s">
        <v>110</v>
      </c>
      <c r="D48" s="51">
        <v>0</v>
      </c>
      <c r="E48" s="13">
        <v>351</v>
      </c>
      <c r="F48" s="12" t="s">
        <v>84</v>
      </c>
      <c r="G48" s="13">
        <f t="shared" si="2"/>
        <v>0</v>
      </c>
    </row>
    <row r="49" spans="1:7" s="14" customFormat="1" ht="12" customHeight="1" x14ac:dyDescent="0.25">
      <c r="A49" s="47">
        <v>9</v>
      </c>
      <c r="B49" s="12">
        <v>4300</v>
      </c>
      <c r="C49" s="12" t="s">
        <v>111</v>
      </c>
      <c r="D49" s="51">
        <v>0</v>
      </c>
      <c r="E49" s="13">
        <v>9</v>
      </c>
      <c r="F49" s="12" t="s">
        <v>67</v>
      </c>
      <c r="G49" s="13">
        <f t="shared" si="2"/>
        <v>0</v>
      </c>
    </row>
    <row r="50" spans="1:7" s="14" customFormat="1" ht="24" customHeight="1" x14ac:dyDescent="0.25">
      <c r="A50" s="47">
        <v>10</v>
      </c>
      <c r="B50" s="12">
        <v>34801</v>
      </c>
      <c r="C50" s="12" t="s">
        <v>112</v>
      </c>
      <c r="D50" s="51">
        <v>0</v>
      </c>
      <c r="E50" s="13">
        <v>8</v>
      </c>
      <c r="F50" s="12" t="s">
        <v>67</v>
      </c>
      <c r="G50" s="13">
        <f t="shared" si="2"/>
        <v>0</v>
      </c>
    </row>
    <row r="51" spans="1:7" s="14" customFormat="1" ht="24" customHeight="1" x14ac:dyDescent="0.25">
      <c r="A51" s="47">
        <v>11</v>
      </c>
      <c r="B51" s="12">
        <v>34802</v>
      </c>
      <c r="C51" s="12" t="s">
        <v>113</v>
      </c>
      <c r="D51" s="51">
        <v>0</v>
      </c>
      <c r="E51" s="13">
        <v>8</v>
      </c>
      <c r="F51" s="12" t="s">
        <v>67</v>
      </c>
      <c r="G51" s="13">
        <f t="shared" si="2"/>
        <v>0</v>
      </c>
    </row>
    <row r="52" spans="1:7" s="14" customFormat="1" ht="12" customHeight="1" x14ac:dyDescent="0.25">
      <c r="A52" s="47">
        <v>12</v>
      </c>
      <c r="B52" s="12">
        <v>34803</v>
      </c>
      <c r="C52" s="12" t="s">
        <v>114</v>
      </c>
      <c r="D52" s="51">
        <v>0</v>
      </c>
      <c r="E52" s="13">
        <v>8</v>
      </c>
      <c r="F52" s="12" t="s">
        <v>67</v>
      </c>
      <c r="G52" s="13">
        <f t="shared" si="2"/>
        <v>0</v>
      </c>
    </row>
    <row r="53" spans="1:7" s="14" customFormat="1" ht="12" customHeight="1" x14ac:dyDescent="0.25">
      <c r="A53" s="47">
        <v>13</v>
      </c>
      <c r="B53" s="12">
        <v>34804</v>
      </c>
      <c r="C53" s="12" t="s">
        <v>115</v>
      </c>
      <c r="D53" s="51">
        <v>0</v>
      </c>
      <c r="E53" s="13">
        <v>1</v>
      </c>
      <c r="F53" s="12" t="s">
        <v>67</v>
      </c>
      <c r="G53" s="13">
        <f t="shared" si="2"/>
        <v>0</v>
      </c>
    </row>
    <row r="54" spans="1:7" s="14" customFormat="1" ht="12" customHeight="1" x14ac:dyDescent="0.25">
      <c r="A54" s="47">
        <v>14</v>
      </c>
      <c r="B54" s="12">
        <v>91005</v>
      </c>
      <c r="C54" s="12" t="s">
        <v>116</v>
      </c>
      <c r="D54" s="51">
        <v>0</v>
      </c>
      <c r="E54" s="13">
        <v>323</v>
      </c>
      <c r="F54" s="12" t="s">
        <v>84</v>
      </c>
      <c r="G54" s="13">
        <f t="shared" si="2"/>
        <v>0</v>
      </c>
    </row>
    <row r="55" spans="1:7" s="14" customFormat="1" ht="12" customHeight="1" x14ac:dyDescent="0.25">
      <c r="A55" s="47">
        <v>15</v>
      </c>
      <c r="B55" s="12">
        <v>91027</v>
      </c>
      <c r="C55" s="12" t="s">
        <v>117</v>
      </c>
      <c r="D55" s="51">
        <v>0</v>
      </c>
      <c r="E55" s="13">
        <v>343</v>
      </c>
      <c r="F55" s="12" t="s">
        <v>84</v>
      </c>
      <c r="G55" s="13">
        <f t="shared" si="2"/>
        <v>0</v>
      </c>
    </row>
    <row r="56" spans="1:7" s="14" customFormat="1" ht="12" customHeight="1" x14ac:dyDescent="0.25">
      <c r="A56" s="11"/>
      <c r="B56" s="12"/>
      <c r="C56" s="12" t="s">
        <v>42</v>
      </c>
      <c r="D56" s="13">
        <f>SUM(G41:G55)</f>
        <v>0</v>
      </c>
      <c r="E56" s="13">
        <v>5</v>
      </c>
      <c r="F56" s="14" t="s">
        <v>43</v>
      </c>
      <c r="G56" s="13">
        <f>D56*E56/100</f>
        <v>0</v>
      </c>
    </row>
    <row r="57" spans="1:7" s="14" customFormat="1" ht="12" customHeight="1" x14ac:dyDescent="0.25">
      <c r="A57" s="11"/>
      <c r="B57" s="12"/>
      <c r="C57" s="12" t="s">
        <v>44</v>
      </c>
      <c r="D57" s="13">
        <f>G43+G44+G47+G48+G54+G55</f>
        <v>0</v>
      </c>
      <c r="E57" s="13">
        <v>5</v>
      </c>
      <c r="F57" s="14" t="s">
        <v>43</v>
      </c>
      <c r="G57" s="13">
        <f>D57*E57/100</f>
        <v>0</v>
      </c>
    </row>
    <row r="58" spans="1:7" s="27" customFormat="1" ht="15" customHeight="1" thickBot="1" x14ac:dyDescent="0.3">
      <c r="A58" s="43" t="s">
        <v>56</v>
      </c>
      <c r="G58" s="28">
        <f>SUM(G41:G57)</f>
        <v>0</v>
      </c>
    </row>
    <row r="59" spans="1:7" s="14" customFormat="1" ht="12" customHeight="1" thickTop="1" x14ac:dyDescent="0.25">
      <c r="A59" s="44"/>
      <c r="B59" s="44"/>
      <c r="C59" s="44"/>
      <c r="D59" s="44"/>
      <c r="E59" s="44"/>
      <c r="F59" s="44"/>
      <c r="G59" s="45"/>
    </row>
    <row r="60" spans="1:7" s="14" customFormat="1" ht="12" customHeight="1" x14ac:dyDescent="0.25"/>
    <row r="61" spans="1:7" ht="18" x14ac:dyDescent="0.25">
      <c r="A61" s="56" t="s">
        <v>21</v>
      </c>
      <c r="B61" s="56"/>
      <c r="C61" s="56"/>
      <c r="D61" s="56"/>
      <c r="E61" s="56"/>
      <c r="F61" s="56"/>
      <c r="G61" s="56"/>
    </row>
    <row r="62" spans="1:7" s="14" customFormat="1" ht="12" customHeight="1" x14ac:dyDescent="0.25">
      <c r="A62" s="26" t="s">
        <v>12</v>
      </c>
      <c r="B62" s="46" t="s">
        <v>13</v>
      </c>
      <c r="C62" s="46" t="s">
        <v>14</v>
      </c>
      <c r="D62" s="26" t="s">
        <v>15</v>
      </c>
      <c r="E62" s="26" t="s">
        <v>16</v>
      </c>
      <c r="F62" s="46" t="s">
        <v>17</v>
      </c>
      <c r="G62" s="26" t="s">
        <v>18</v>
      </c>
    </row>
    <row r="63" spans="1:7" s="14" customFormat="1" ht="12" customHeight="1" x14ac:dyDescent="0.25">
      <c r="A63" s="47">
        <v>1</v>
      </c>
      <c r="B63" s="12" t="s">
        <v>58</v>
      </c>
      <c r="C63" s="48" t="s">
        <v>123</v>
      </c>
      <c r="D63" s="51">
        <v>0</v>
      </c>
      <c r="E63" s="13">
        <v>1</v>
      </c>
      <c r="F63" s="12" t="s">
        <v>67</v>
      </c>
      <c r="G63" s="13">
        <f t="shared" ref="G63:G68" si="3">D63*E63</f>
        <v>0</v>
      </c>
    </row>
    <row r="64" spans="1:7" s="14" customFormat="1" ht="12" customHeight="1" x14ac:dyDescent="0.25">
      <c r="A64" s="47">
        <v>2</v>
      </c>
      <c r="B64" s="12" t="s">
        <v>118</v>
      </c>
      <c r="C64" s="48" t="s">
        <v>124</v>
      </c>
      <c r="D64" s="51">
        <v>0</v>
      </c>
      <c r="E64" s="13">
        <v>1</v>
      </c>
      <c r="F64" s="12" t="s">
        <v>67</v>
      </c>
      <c r="G64" s="13">
        <f t="shared" si="3"/>
        <v>0</v>
      </c>
    </row>
    <row r="65" spans="1:7" s="14" customFormat="1" ht="12" customHeight="1" x14ac:dyDescent="0.25">
      <c r="A65" s="47">
        <v>3</v>
      </c>
      <c r="B65" s="12" t="s">
        <v>119</v>
      </c>
      <c r="C65" s="48" t="s">
        <v>125</v>
      </c>
      <c r="D65" s="51">
        <v>0</v>
      </c>
      <c r="E65" s="13">
        <v>1</v>
      </c>
      <c r="F65" s="12" t="s">
        <v>67</v>
      </c>
      <c r="G65" s="13">
        <f t="shared" si="3"/>
        <v>0</v>
      </c>
    </row>
    <row r="66" spans="1:7" s="14" customFormat="1" ht="24" customHeight="1" x14ac:dyDescent="0.25">
      <c r="A66" s="47">
        <v>4</v>
      </c>
      <c r="B66" s="12" t="s">
        <v>120</v>
      </c>
      <c r="C66" s="48" t="s">
        <v>126</v>
      </c>
      <c r="D66" s="51">
        <v>0</v>
      </c>
      <c r="E66" s="13">
        <v>1</v>
      </c>
      <c r="F66" s="12" t="s">
        <v>67</v>
      </c>
      <c r="G66" s="13">
        <f t="shared" si="3"/>
        <v>0</v>
      </c>
    </row>
    <row r="67" spans="1:7" s="14" customFormat="1" ht="12" customHeight="1" x14ac:dyDescent="0.25">
      <c r="A67" s="47">
        <v>5</v>
      </c>
      <c r="B67" s="12" t="s">
        <v>121</v>
      </c>
      <c r="C67" s="48" t="s">
        <v>127</v>
      </c>
      <c r="D67" s="51">
        <v>0</v>
      </c>
      <c r="E67" s="13">
        <v>1</v>
      </c>
      <c r="F67" s="12" t="s">
        <v>67</v>
      </c>
      <c r="G67" s="13">
        <f t="shared" si="3"/>
        <v>0</v>
      </c>
    </row>
    <row r="68" spans="1:7" s="14" customFormat="1" ht="12" customHeight="1" x14ac:dyDescent="0.25">
      <c r="A68" s="47">
        <v>6</v>
      </c>
      <c r="B68" s="12" t="s">
        <v>122</v>
      </c>
      <c r="C68" s="48" t="s">
        <v>128</v>
      </c>
      <c r="D68" s="51">
        <v>0</v>
      </c>
      <c r="E68" s="13">
        <v>1</v>
      </c>
      <c r="F68" s="12" t="s">
        <v>67</v>
      </c>
      <c r="G68" s="13">
        <f t="shared" si="3"/>
        <v>0</v>
      </c>
    </row>
    <row r="69" spans="1:7" s="27" customFormat="1" ht="15" customHeight="1" thickBot="1" x14ac:dyDescent="0.3">
      <c r="A69" s="43" t="s">
        <v>57</v>
      </c>
      <c r="G69" s="28">
        <f>SUM(G63:G68)</f>
        <v>0</v>
      </c>
    </row>
    <row r="70" spans="1:7" ht="12.75" thickTop="1" x14ac:dyDescent="0.25">
      <c r="A70" s="8"/>
      <c r="B70" s="8"/>
      <c r="C70" s="8"/>
      <c r="D70" s="8"/>
      <c r="E70" s="8"/>
      <c r="F70" s="8"/>
      <c r="G70" s="9"/>
    </row>
    <row r="72" spans="1:7" ht="12" x14ac:dyDescent="0.25">
      <c r="A72" s="10"/>
    </row>
  </sheetData>
  <mergeCells count="4">
    <mergeCell ref="A1:G1"/>
    <mergeCell ref="A26:G26"/>
    <mergeCell ref="A39:G39"/>
    <mergeCell ref="A61:G61"/>
  </mergeCells>
  <pageMargins left="0.7" right="0.7" top="0.78740157499999996" bottom="0.78740157499999996" header="0.3" footer="0.3"/>
  <pageSetup paperSize="9" orientation="portrait" r:id="rId1"/>
  <headerFooter>
    <oddFooter>&amp;CStrana &amp;P/&amp;N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Titulní list</vt:lpstr>
      <vt:lpstr>Rekapitulace</vt:lpstr>
      <vt:lpstr>Položky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Podlipný Miroslav</dc:creator>
  <cp:lastModifiedBy>Kunová Lenka, Bc.</cp:lastModifiedBy>
  <cp:lastPrinted>2025-01-20T09:20:15Z</cp:lastPrinted>
  <dcterms:created xsi:type="dcterms:W3CDTF">2014-02-26T12:06:44Z</dcterms:created>
  <dcterms:modified xsi:type="dcterms:W3CDTF">2025-08-27T10:14:47Z</dcterms:modified>
</cp:coreProperties>
</file>