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22980" windowHeight="11580" activeTab="0"/>
  </bookViews>
  <sheets>
    <sheet name="Titulní list" sheetId="1" r:id="rId1"/>
    <sheet name="R-108" sheetId="2" r:id="rId2"/>
    <sheet name="P-108" sheetId="3" r:id="rId3"/>
    <sheet name="R-109" sheetId="4" r:id="rId4"/>
    <sheet name="P-109" sheetId="5" r:id="rId5"/>
    <sheet name="R-110" sheetId="6" r:id="rId6"/>
    <sheet name="P-110" sheetId="7" r:id="rId7"/>
    <sheet name="R-111" sheetId="8" r:id="rId8"/>
    <sheet name="P-111" sheetId="9" r:id="rId9"/>
    <sheet name="R-112" sheetId="10" r:id="rId10"/>
    <sheet name="P-112" sheetId="11" r:id="rId11"/>
    <sheet name="R-113" sheetId="12" r:id="rId12"/>
    <sheet name="P-113" sheetId="13" r:id="rId13"/>
    <sheet name="R-103+105" sheetId="14" r:id="rId14"/>
    <sheet name="P-103+105" sheetId="15" r:id="rId15"/>
    <sheet name="R-Chodba" sheetId="16" r:id="rId16"/>
    <sheet name="P-Chodba" sheetId="17" r:id="rId17"/>
  </sheets>
  <definedNames/>
  <calcPr fullCalcOnLoad="1"/>
</workbook>
</file>

<file path=xl/sharedStrings.xml><?xml version="1.0" encoding="utf-8"?>
<sst xmlns="http://schemas.openxmlformats.org/spreadsheetml/2006/main" count="827" uniqueCount="116">
  <si>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</si>
  <si>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</si>
  <si>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</si>
  <si>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</si>
  <si>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</si>
  <si>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</si>
  <si>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</si>
  <si>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</si>
  <si>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</si>
  <si>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</si>
  <si>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</si>
  <si>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</si>
  <si>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</si>
  <si>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</si>
  <si>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</si>
  <si>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</si>
  <si>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</si>
  <si>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</si>
  <si>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</si>
  <si>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</si>
  <si>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</si>
  <si>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>Základ DPH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</si>
  <si>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</si>
  <si>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</si>
  <si>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</si>
  <si>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</si>
  <si>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</si>
  <si>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</si>
  <si>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</si>
  <si>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</si>
  <si>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</si>
  <si>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</si>
  <si>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</si>
  <si>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</si>
  <si>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</si>
  <si>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</si>
  <si>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</si>
  <si>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</si>
  <si>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</si>
  <si>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</si>
  <si>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</si>
  <si>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</si>
  <si>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</si>
  <si>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</si>
  <si>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</si>
  <si>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REZERVA</t>
  </si>
  <si>
    <t>CELKEM</t>
  </si>
  <si>
    <t>Celkem za ceník C21M :</t>
  </si>
  <si>
    <t>Celkem za materiály :</t>
  </si>
  <si>
    <t>Celkem za práci v HZS :</t>
  </si>
  <si>
    <t>hod.</t>
  </si>
  <si>
    <t>00001</t>
  </si>
  <si>
    <t>00010</t>
  </si>
  <si>
    <t>00011</t>
  </si>
  <si>
    <t>00020</t>
  </si>
  <si>
    <t>Úklid pracoviště</t>
  </si>
  <si>
    <t>00021</t>
  </si>
  <si>
    <t>SOL-2016/03</t>
  </si>
  <si>
    <t>Základní Škola, V Domcích 488, Trutnov</t>
  </si>
  <si>
    <t>Výměna osvětlení</t>
  </si>
  <si>
    <t>Základní Škola</t>
  </si>
  <si>
    <t>V Domcích 488, 541 01 Trutnov</t>
  </si>
  <si>
    <t>D.1.4.EL.00 - Technická zpráva</t>
  </si>
  <si>
    <t>Ceníkové položky dle montážních ceníků 21-M a 46-M, cenová úroveň 2016</t>
  </si>
  <si>
    <t>Definice standardů je uvedena v jednotlivých rozpočtech</t>
  </si>
  <si>
    <t>CELKOVÁ REKAPITULACE</t>
  </si>
  <si>
    <t>D.1.4.EL.01 - Budova SO-6 - Půdorys 1.NP</t>
  </si>
  <si>
    <t>D.1.4.EL.02 - Budova SO-2 a část SO-1 - Půdorys 1.NP</t>
  </si>
  <si>
    <t>Materiály cenová úroveň 06.2016</t>
  </si>
  <si>
    <t>108 - Učebna II.B</t>
  </si>
  <si>
    <t>109 - Učebna IV.C</t>
  </si>
  <si>
    <t>110 - Učebna III.B</t>
  </si>
  <si>
    <t>111 - Učebna V.A</t>
  </si>
  <si>
    <t>112 - Učebna IV.B</t>
  </si>
  <si>
    <t>113 - Učebna jazyků</t>
  </si>
  <si>
    <t>103+105 - Učebna</t>
  </si>
  <si>
    <t>Chodba</t>
  </si>
  <si>
    <t>lišta vkládací do 20-40mm</t>
  </si>
  <si>
    <t>m</t>
  </si>
  <si>
    <t>svítidlo LED stropní přisazené s mřížkou</t>
  </si>
  <si>
    <t>ks</t>
  </si>
  <si>
    <t>CYKY 3x1.5 mm2 (VU)</t>
  </si>
  <si>
    <t>montáž - zapojení na stávající světelný rozvod</t>
  </si>
  <si>
    <t>poplatek za recyklaci svítidla</t>
  </si>
  <si>
    <t>poplatek za recyklaci světelného zdroje</t>
  </si>
  <si>
    <t>CYKY-J 3x1.5mm2</t>
  </si>
  <si>
    <t>Lišta LHD 25x20</t>
  </si>
  <si>
    <t>A - Svítidlo mřížkové LED 27W, IP20 (2x LED, 1200mm, 3000lm, ALDP + opál, přisazené, 4000K)</t>
  </si>
  <si>
    <t>Práce v HZS - Demontáž stávajících svítidel</t>
  </si>
  <si>
    <t>Výchozí revize elektro</t>
  </si>
  <si>
    <t>Dokumentace skutečného provedení stavby</t>
  </si>
  <si>
    <t xml:space="preserve">Rekapitulace (108 - Učebna II.B) </t>
  </si>
  <si>
    <t>C21M - Elektromontáže (108 - Učebna II.B)</t>
  </si>
  <si>
    <t xml:space="preserve">Rekapitulace (109 - Učebna IV.C) </t>
  </si>
  <si>
    <t>C21M - Elektromontáže (109 - Učebna IV.C)</t>
  </si>
  <si>
    <t xml:space="preserve">Rekapitulace (110 - Učebna III.B) </t>
  </si>
  <si>
    <t>C21M - Elektromontáže (110 - Učebna III.B)</t>
  </si>
  <si>
    <t xml:space="preserve">Rekapitulace (111 - Učebna V.A) </t>
  </si>
  <si>
    <t>C21M - Elektromontáže (111 - Učebna V.A)</t>
  </si>
  <si>
    <t xml:space="preserve">Rekapitulace (112 - Učebna IV.B) </t>
  </si>
  <si>
    <t>C21M - Elektromontáže (112 - Učebna IV.B)</t>
  </si>
  <si>
    <t xml:space="preserve">Rekapitulace (113 - Učebna jazyků) </t>
  </si>
  <si>
    <t>C21M - Elektromontáže (113 - Učebna jazyků)</t>
  </si>
  <si>
    <t xml:space="preserve">Rekapitulace (103+105 - Učebna) </t>
  </si>
  <si>
    <t>C21M - Elektromontáže (103+105 - Učebna)</t>
  </si>
  <si>
    <t xml:space="preserve">Rekapitulace (Chodba) </t>
  </si>
  <si>
    <t>C21M - Elektromontáže (Chodba)</t>
  </si>
  <si>
    <t xml:space="preserve">Odkaz na textovou a výkresovou část dokumentace : </t>
  </si>
  <si>
    <t>viz D.1.4.EL - Technika prostředí staveb-Silnoproudé elektrorozvody</t>
  </si>
  <si>
    <t>DEFINICE STANDARŮ :</t>
  </si>
  <si>
    <t>svítidlo typ A</t>
  </si>
  <si>
    <t>Kopos</t>
  </si>
  <si>
    <t>Modus LLL3000 RM2KM4ND</t>
  </si>
  <si>
    <t>lišty</t>
  </si>
  <si>
    <t>SOUPIS PRACÍ</t>
  </si>
  <si>
    <t>Soupis prací dle projektové dokumentace pro realizaci stavby z 06.2016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</si>
</sst>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47" fillId="33" borderId="10" xfId="0" applyFont="1" applyFill="1" applyBorder="1" applyAlignment="1">
      <alignment vertical="top"/>
    </xf>
    <xf numFmtId="0" fontId="47" fillId="33" borderId="11" xfId="0" applyFont="1" applyFill="1" applyBorder="1" applyAlignment="1">
      <alignment vertical="top"/>
    </xf>
    <xf numFmtId="0" fontId="47" fillId="33" borderId="12" xfId="0" applyFont="1" applyFill="1" applyBorder="1" applyAlignment="1">
      <alignment vertical="top"/>
    </xf>
    <xf numFmtId="0" fontId="47" fillId="33" borderId="13" xfId="0" applyFont="1" applyFill="1" applyBorder="1" applyAlignment="1">
      <alignment horizontal="right" vertical="top"/>
    </xf>
    <xf numFmtId="0" fontId="47" fillId="33" borderId="13" xfId="0" applyFont="1" applyFill="1" applyBorder="1" applyAlignment="1">
      <alignment horizontal="left" vertical="top"/>
    </xf>
    <xf numFmtId="0" fontId="47" fillId="0" borderId="14" xfId="0" applyFont="1" applyBorder="1" applyAlignment="1">
      <alignment vertical="top"/>
    </xf>
    <xf numFmtId="2" fontId="49" fillId="0" borderId="14" xfId="0" applyNumberFormat="1" applyFont="1" applyBorder="1" applyAlignment="1">
      <alignment horizontal="right" vertical="top"/>
    </xf>
    <xf numFmtId="1" fontId="47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left" vertical="center" wrapText="1"/>
    </xf>
    <xf numFmtId="2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1"/>
    </xf>
    <xf numFmtId="0" fontId="48" fillId="33" borderId="15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vertical="center"/>
    </xf>
    <xf numFmtId="49" fontId="48" fillId="33" borderId="18" xfId="0" applyNumberFormat="1" applyFont="1" applyFill="1" applyBorder="1" applyAlignment="1">
      <alignment horizontal="left" vertical="center" indent="1"/>
    </xf>
    <xf numFmtId="49" fontId="48" fillId="33" borderId="0" xfId="0" applyNumberFormat="1" applyFont="1" applyFill="1" applyBorder="1" applyAlignment="1">
      <alignment horizontal="left" vertical="center" indent="1"/>
    </xf>
    <xf numFmtId="49" fontId="48" fillId="33" borderId="19" xfId="0" applyNumberFormat="1" applyFont="1" applyFill="1" applyBorder="1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47" fillId="33" borderId="13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2" fontId="52" fillId="0" borderId="0" xfId="0" applyNumberFormat="1" applyFont="1" applyAlignment="1">
      <alignment vertical="center"/>
    </xf>
    <xf numFmtId="0" fontId="50" fillId="33" borderId="13" xfId="0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2" fontId="50" fillId="0" borderId="0" xfId="0" applyNumberFormat="1" applyFont="1" applyAlignment="1">
      <alignment vertical="center"/>
    </xf>
    <xf numFmtId="0" fontId="53" fillId="0" borderId="20" xfId="0" applyFont="1" applyBorder="1" applyAlignment="1">
      <alignment horizontal="right" vertical="center"/>
    </xf>
    <xf numFmtId="0" fontId="53" fillId="0" borderId="20" xfId="0" applyFont="1" applyBorder="1" applyAlignment="1">
      <alignment vertical="center" wrapText="1"/>
    </xf>
    <xf numFmtId="2" fontId="53" fillId="0" borderId="20" xfId="0" applyNumberFormat="1" applyFont="1" applyBorder="1" applyAlignment="1">
      <alignment vertical="center"/>
    </xf>
    <xf numFmtId="0" fontId="53" fillId="0" borderId="14" xfId="0" applyFont="1" applyBorder="1" applyAlignment="1">
      <alignment horizontal="right" vertical="center"/>
    </xf>
    <xf numFmtId="0" fontId="53" fillId="0" borderId="14" xfId="0" applyFont="1" applyBorder="1" applyAlignment="1">
      <alignment vertical="center" wrapText="1"/>
    </xf>
    <xf numFmtId="2" fontId="53" fillId="0" borderId="14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7" fillId="0" borderId="14" xfId="0" applyFont="1" applyBorder="1" applyAlignment="1">
      <alignment vertical="center"/>
    </xf>
    <xf numFmtId="2" fontId="49" fillId="0" borderId="14" xfId="0" applyNumberFormat="1" applyFont="1" applyBorder="1" applyAlignment="1">
      <alignment horizontal="right" vertical="center"/>
    </xf>
    <xf numFmtId="0" fontId="47" fillId="33" borderId="13" xfId="0" applyFont="1" applyFill="1" applyBorder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14" fontId="50" fillId="0" borderId="0" xfId="0" applyNumberFormat="1" applyFont="1" applyAlignment="1">
      <alignment horizontal="left" vertical="center" indent="1"/>
    </xf>
    <xf numFmtId="168" fontId="50" fillId="0" borderId="0" xfId="0" applyNumberFormat="1" applyFont="1" applyAlignment="1">
      <alignment vertical="center"/>
    </xf>
    <xf numFmtId="168" fontId="53" fillId="0" borderId="0" xfId="0" applyNumberFormat="1" applyFont="1" applyAlignment="1">
      <alignment vertical="center"/>
    </xf>
    <xf numFmtId="2" fontId="54" fillId="0" borderId="0" xfId="0" applyNumberFormat="1" applyFont="1" applyAlignment="1">
      <alignment horizontal="right" vertical="center"/>
    </xf>
    <xf numFmtId="2" fontId="55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4">
      <c r="A1" s="53" t="s">
        <v>0</v>
      </c>
      <c r="B1" s="53"/>
      <c r="C1" s="53"/>
    </row>
    <row r="2" spans="1:3" ht="15">
      <c r="A2" s="54" t="s">
        <v>1</v>
      </c>
      <c r="B2" s="54"/>
      <c r="C2" s="54"/>
    </row>
    <row r="3" spans="1:3" ht="15.75" thickBot="1">
      <c r="A3" s="55" t="s">
        <v>2</v>
      </c>
      <c r="B3" s="55"/>
      <c r="C3" s="55"/>
    </row>
    <row r="4" ht="11.25" thickBot="1" thickTop="1"/>
    <row r="5" spans="1:3" ht="15">
      <c r="A5" s="15" t="s">
        <v>3</v>
      </c>
      <c r="B5" s="18" t="s">
        <v>57</v>
      </c>
      <c r="C5" s="3"/>
    </row>
    <row r="6" spans="1:3" ht="15">
      <c r="A6" s="16" t="s">
        <v>4</v>
      </c>
      <c r="B6" s="19" t="s">
        <v>58</v>
      </c>
      <c r="C6" s="4"/>
    </row>
    <row r="7" spans="1:3" ht="15">
      <c r="A7" s="16"/>
      <c r="B7" s="19" t="s">
        <v>59</v>
      </c>
      <c r="C7" s="4"/>
    </row>
    <row r="8" spans="1:3" ht="15" thickBot="1">
      <c r="A8" s="17"/>
      <c r="B8" s="20" t="s">
        <v>114</v>
      </c>
      <c r="C8" s="5"/>
    </row>
    <row r="10" spans="1:2" ht="15">
      <c r="A10" s="2" t="s">
        <v>5</v>
      </c>
      <c r="B10" s="14" t="s">
        <v>60</v>
      </c>
    </row>
    <row r="11" ht="15">
      <c r="B11" s="14" t="s">
        <v>61</v>
      </c>
    </row>
    <row r="12" ht="15" customHeight="1"/>
    <row r="13" spans="1:2" ht="15" customHeight="1">
      <c r="A13" s="21" t="s">
        <v>6</v>
      </c>
      <c r="B13" s="22" t="s">
        <v>7</v>
      </c>
    </row>
    <row r="14" spans="1:2" ht="15" customHeight="1">
      <c r="A14" s="21" t="s">
        <v>8</v>
      </c>
      <c r="B14" s="22" t="s">
        <v>9</v>
      </c>
    </row>
    <row r="15" spans="1:2" ht="15" customHeight="1">
      <c r="A15" s="21" t="s">
        <v>10</v>
      </c>
      <c r="B15" s="48">
        <v>42531</v>
      </c>
    </row>
    <row r="16" spans="1:2" ht="15" customHeight="1">
      <c r="A16" s="23"/>
      <c r="B16" s="24"/>
    </row>
    <row r="17" spans="1:2" ht="15" customHeight="1">
      <c r="A17" s="23"/>
      <c r="B17" s="23" t="s">
        <v>115</v>
      </c>
    </row>
    <row r="18" spans="1:2" ht="15" customHeight="1">
      <c r="A18" s="23"/>
      <c r="B18" s="23" t="s">
        <v>37</v>
      </c>
    </row>
    <row r="19" spans="1:2" ht="15" customHeight="1">
      <c r="A19" s="23"/>
      <c r="B19" s="23" t="s">
        <v>62</v>
      </c>
    </row>
    <row r="20" spans="1:2" ht="15" customHeight="1">
      <c r="A20" s="23"/>
      <c r="B20" s="23" t="s">
        <v>66</v>
      </c>
    </row>
    <row r="21" spans="1:2" ht="15" customHeight="1">
      <c r="A21" s="23"/>
      <c r="B21" s="23" t="s">
        <v>67</v>
      </c>
    </row>
    <row r="22" spans="1:2" ht="15" customHeight="1">
      <c r="A22" s="23"/>
      <c r="B22" s="23"/>
    </row>
    <row r="23" spans="1:2" ht="15" customHeight="1">
      <c r="A23" s="23"/>
      <c r="B23" s="23" t="s">
        <v>63</v>
      </c>
    </row>
    <row r="24" spans="1:2" ht="15" customHeight="1">
      <c r="A24" s="23"/>
      <c r="B24" s="23" t="s">
        <v>68</v>
      </c>
    </row>
    <row r="25" spans="1:2" ht="15" customHeight="1">
      <c r="A25" s="23"/>
      <c r="B25" s="23" t="s">
        <v>64</v>
      </c>
    </row>
    <row r="26" ht="15" customHeight="1"/>
    <row r="27" ht="15" customHeight="1"/>
    <row r="28" spans="1:2" ht="15" customHeight="1">
      <c r="A28" s="23"/>
      <c r="B28" s="23" t="s">
        <v>65</v>
      </c>
    </row>
    <row r="29" spans="1:3" s="13" customFormat="1" ht="15" customHeight="1">
      <c r="A29" s="23"/>
      <c r="B29" s="23" t="s">
        <v>69</v>
      </c>
      <c r="C29" s="49">
        <f>'R-108'!$C$24</f>
        <v>0</v>
      </c>
    </row>
    <row r="30" spans="1:3" s="13" customFormat="1" ht="15" customHeight="1">
      <c r="A30" s="23"/>
      <c r="B30" s="23" t="s">
        <v>70</v>
      </c>
      <c r="C30" s="49">
        <f>'R-109'!$C$24</f>
        <v>0</v>
      </c>
    </row>
    <row r="31" spans="1:3" s="13" customFormat="1" ht="15" customHeight="1">
      <c r="A31" s="23"/>
      <c r="B31" s="23" t="s">
        <v>71</v>
      </c>
      <c r="C31" s="49">
        <f>'R-110'!$C$24</f>
        <v>0</v>
      </c>
    </row>
    <row r="32" spans="1:3" s="13" customFormat="1" ht="15" customHeight="1">
      <c r="A32" s="23"/>
      <c r="B32" s="23" t="s">
        <v>72</v>
      </c>
      <c r="C32" s="49">
        <f>'R-111'!$C$24</f>
        <v>0</v>
      </c>
    </row>
    <row r="33" spans="1:3" s="13" customFormat="1" ht="15" customHeight="1">
      <c r="A33" s="23"/>
      <c r="B33" s="23" t="s">
        <v>73</v>
      </c>
      <c r="C33" s="49">
        <f>'R-112'!$C$24</f>
        <v>0</v>
      </c>
    </row>
    <row r="34" spans="1:3" s="13" customFormat="1" ht="15" customHeight="1">
      <c r="A34" s="23"/>
      <c r="B34" s="23" t="s">
        <v>74</v>
      </c>
      <c r="C34" s="49">
        <f>'R-113'!$C$24</f>
        <v>0</v>
      </c>
    </row>
    <row r="35" spans="1:3" s="13" customFormat="1" ht="15" customHeight="1">
      <c r="A35" s="23"/>
      <c r="B35" s="23" t="s">
        <v>75</v>
      </c>
      <c r="C35" s="49">
        <f>'R-103+105'!$C$24</f>
        <v>0</v>
      </c>
    </row>
    <row r="36" spans="1:3" s="13" customFormat="1" ht="15" customHeight="1">
      <c r="A36" s="23"/>
      <c r="B36" s="23" t="s">
        <v>76</v>
      </c>
      <c r="C36" s="49">
        <f>'R-Chodba'!$C$24</f>
        <v>0</v>
      </c>
    </row>
    <row r="37" spans="1:3" s="13" customFormat="1" ht="15" customHeight="1">
      <c r="A37" s="23"/>
      <c r="B37" s="30" t="s">
        <v>46</v>
      </c>
      <c r="C37" s="50">
        <f>SUM(C29:C36)</f>
        <v>0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99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'P-112'!$G$9</f>
        <v>0</v>
      </c>
    </row>
    <row r="6" spans="1:3" s="23" customFormat="1" ht="15" customHeight="1">
      <c r="A6" s="21">
        <v>2</v>
      </c>
      <c r="B6" s="33" t="s">
        <v>41</v>
      </c>
      <c r="C6" s="34">
        <f>'P-112'!$G$19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'P-112'!$G$29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100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101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'P-113'!$G$9</f>
        <v>0</v>
      </c>
    </row>
    <row r="6" spans="1:3" s="23" customFormat="1" ht="15" customHeight="1">
      <c r="A6" s="21">
        <v>2</v>
      </c>
      <c r="B6" s="33" t="s">
        <v>41</v>
      </c>
      <c r="C6" s="34">
        <f>'P-113'!$G$19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'P-113'!$G$29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102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103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'P-103+105'!$G$9</f>
        <v>0</v>
      </c>
    </row>
    <row r="6" spans="1:3" s="23" customFormat="1" ht="15" customHeight="1">
      <c r="A6" s="21">
        <v>2</v>
      </c>
      <c r="B6" s="33" t="s">
        <v>41</v>
      </c>
      <c r="C6" s="34">
        <f>'P-103+105'!$G$19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'P-103+105'!$G$29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104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20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15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36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6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60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36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20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15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6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105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'P-Chodba'!$G$9</f>
        <v>0</v>
      </c>
    </row>
    <row r="6" spans="1:3" s="23" customFormat="1" ht="15" customHeight="1">
      <c r="A6" s="21">
        <v>2</v>
      </c>
      <c r="B6" s="33" t="s">
        <v>41</v>
      </c>
      <c r="C6" s="34">
        <f>'P-Chodba'!$G$19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'P-Chodba'!$G$29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106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10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4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15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1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4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16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15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10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4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2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3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91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'P-108'!$G$9</f>
        <v>0</v>
      </c>
    </row>
    <row r="6" spans="1:3" s="23" customFormat="1" ht="15" customHeight="1">
      <c r="A6" s="21">
        <v>2</v>
      </c>
      <c r="B6" s="33" t="s">
        <v>41</v>
      </c>
      <c r="C6" s="34">
        <f>'P-108'!$G$19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'P-108'!$G$29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92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93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'P-109'!$G$9</f>
        <v>0</v>
      </c>
    </row>
    <row r="6" spans="1:3" s="23" customFormat="1" ht="15" customHeight="1">
      <c r="A6" s="21">
        <v>2</v>
      </c>
      <c r="B6" s="33" t="s">
        <v>41</v>
      </c>
      <c r="C6" s="34">
        <f>'P-109'!$G$19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'P-109'!$G$29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94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95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'P-110'!$G$9</f>
        <v>0</v>
      </c>
    </row>
    <row r="6" spans="1:3" s="23" customFormat="1" ht="15" customHeight="1">
      <c r="A6" s="21">
        <v>2</v>
      </c>
      <c r="B6" s="33" t="s">
        <v>41</v>
      </c>
      <c r="C6" s="34">
        <f>'P-110'!$G$19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'P-110'!$G$29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96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7.25">
      <c r="A1" s="56" t="s">
        <v>97</v>
      </c>
      <c r="B1" s="56"/>
      <c r="C1" s="56"/>
    </row>
    <row r="3" spans="1:3" s="23" customFormat="1" ht="15" customHeight="1">
      <c r="A3" s="28" t="s">
        <v>20</v>
      </c>
      <c r="B3" s="29" t="s">
        <v>13</v>
      </c>
      <c r="C3" s="28" t="s">
        <v>21</v>
      </c>
    </row>
    <row r="4" spans="1:3" s="23" customFormat="1" ht="15" customHeight="1">
      <c r="A4" s="30" t="s">
        <v>22</v>
      </c>
      <c r="B4" s="31" t="s">
        <v>23</v>
      </c>
      <c r="C4" s="32"/>
    </row>
    <row r="5" spans="1:3" s="23" customFormat="1" ht="15" customHeight="1">
      <c r="A5" s="21">
        <v>1</v>
      </c>
      <c r="B5" s="33" t="s">
        <v>24</v>
      </c>
      <c r="C5" s="34">
        <f>'P-111'!$G$9</f>
        <v>0</v>
      </c>
    </row>
    <row r="6" spans="1:3" s="23" customFormat="1" ht="15" customHeight="1">
      <c r="A6" s="21">
        <v>2</v>
      </c>
      <c r="B6" s="33" t="s">
        <v>41</v>
      </c>
      <c r="C6" s="34">
        <f>'P-111'!$G$19</f>
        <v>0</v>
      </c>
    </row>
    <row r="7" spans="1:3" s="23" customFormat="1" ht="15" customHeight="1">
      <c r="A7" s="35"/>
      <c r="B7" s="36" t="s">
        <v>25</v>
      </c>
      <c r="C7" s="37">
        <f>SUM(C5:C6)</f>
        <v>0</v>
      </c>
    </row>
    <row r="8" spans="1:3" s="23" customFormat="1" ht="15" customHeight="1">
      <c r="A8" s="21"/>
      <c r="B8" s="33"/>
      <c r="C8" s="34"/>
    </row>
    <row r="9" spans="1:3" s="23" customFormat="1" ht="15" customHeight="1">
      <c r="A9" s="30" t="s">
        <v>26</v>
      </c>
      <c r="B9" s="31" t="s">
        <v>27</v>
      </c>
      <c r="C9" s="32"/>
    </row>
    <row r="10" spans="1:3" s="23" customFormat="1" ht="15" customHeight="1">
      <c r="A10" s="21">
        <v>3</v>
      </c>
      <c r="B10" s="33" t="s">
        <v>28</v>
      </c>
      <c r="C10" s="34">
        <f>'P-111'!$G$29</f>
        <v>0</v>
      </c>
    </row>
    <row r="11" spans="1:3" s="23" customFormat="1" ht="15" customHeight="1">
      <c r="A11" s="35"/>
      <c r="B11" s="36" t="s">
        <v>29</v>
      </c>
      <c r="C11" s="37">
        <f>SUM(C10)</f>
        <v>0</v>
      </c>
    </row>
    <row r="12" spans="1:3" s="23" customFormat="1" ht="15" customHeight="1">
      <c r="A12" s="21"/>
      <c r="B12" s="33"/>
      <c r="C12" s="34"/>
    </row>
    <row r="13" spans="1:3" s="23" customFormat="1" ht="15" customHeight="1">
      <c r="A13" s="30" t="s">
        <v>30</v>
      </c>
      <c r="B13" s="31" t="s">
        <v>31</v>
      </c>
      <c r="C13" s="32"/>
    </row>
    <row r="14" spans="1:3" s="23" customFormat="1" ht="15" customHeight="1">
      <c r="A14" s="35"/>
      <c r="B14" s="36" t="s">
        <v>32</v>
      </c>
      <c r="C14" s="37"/>
    </row>
    <row r="15" spans="1:3" s="23" customFormat="1" ht="15" customHeight="1">
      <c r="A15" s="21"/>
      <c r="B15" s="33"/>
      <c r="C15" s="34"/>
    </row>
    <row r="16" spans="1:3" s="23" customFormat="1" ht="15" customHeight="1">
      <c r="A16" s="30" t="s">
        <v>33</v>
      </c>
      <c r="B16" s="31" t="s">
        <v>34</v>
      </c>
      <c r="C16" s="32"/>
    </row>
    <row r="17" spans="1:5" s="23" customFormat="1" ht="15" customHeight="1">
      <c r="A17" s="21">
        <v>4</v>
      </c>
      <c r="B17" s="33" t="s">
        <v>42</v>
      </c>
      <c r="C17" s="34">
        <f>(C5+C6)*D17/100</f>
        <v>0</v>
      </c>
      <c r="D17" s="23">
        <v>3.6</v>
      </c>
      <c r="E17" s="23" t="s">
        <v>39</v>
      </c>
    </row>
    <row r="18" spans="1:5" s="23" customFormat="1" ht="15" customHeight="1">
      <c r="A18" s="21">
        <v>5</v>
      </c>
      <c r="B18" s="33" t="s">
        <v>43</v>
      </c>
      <c r="C18" s="34">
        <f>(C5+C6)*D18/100</f>
        <v>0</v>
      </c>
      <c r="D18" s="23">
        <v>2.5</v>
      </c>
      <c r="E18" s="23" t="s">
        <v>39</v>
      </c>
    </row>
    <row r="19" spans="1:5" s="23" customFormat="1" ht="15" customHeight="1">
      <c r="A19" s="21">
        <v>6</v>
      </c>
      <c r="B19" s="33" t="s">
        <v>44</v>
      </c>
      <c r="C19" s="34">
        <f>(C5+C6)*D19/100</f>
        <v>0</v>
      </c>
      <c r="D19" s="23">
        <v>6</v>
      </c>
      <c r="E19" s="23" t="s">
        <v>39</v>
      </c>
    </row>
    <row r="20" spans="1:3" s="23" customFormat="1" ht="15" customHeight="1">
      <c r="A20" s="35"/>
      <c r="B20" s="36" t="s">
        <v>35</v>
      </c>
      <c r="C20" s="37">
        <f>SUM(C17:C19)</f>
        <v>0</v>
      </c>
    </row>
    <row r="21" spans="1:3" s="23" customFormat="1" ht="15" customHeight="1" thickBot="1">
      <c r="A21" s="21"/>
      <c r="B21" s="33"/>
      <c r="C21" s="34"/>
    </row>
    <row r="22" spans="1:3" s="23" customFormat="1" ht="15" customHeight="1" thickTop="1">
      <c r="A22" s="38"/>
      <c r="B22" s="39" t="s">
        <v>36</v>
      </c>
      <c r="C22" s="40">
        <f>C7+C11+C20</f>
        <v>0</v>
      </c>
    </row>
    <row r="23" spans="2:3" s="23" customFormat="1" ht="15" customHeight="1">
      <c r="B23" s="41" t="s">
        <v>45</v>
      </c>
      <c r="C23" s="52">
        <v>0</v>
      </c>
    </row>
    <row r="24" spans="2:3" s="23" customFormat="1" ht="15" customHeight="1">
      <c r="B24" s="41" t="s">
        <v>46</v>
      </c>
      <c r="C24" s="50">
        <f>SUM(C22:C23)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7.25">
      <c r="A1" s="57" t="s">
        <v>98</v>
      </c>
      <c r="B1" s="57"/>
      <c r="C1" s="57"/>
      <c r="D1" s="57"/>
      <c r="E1" s="57"/>
      <c r="F1" s="57"/>
      <c r="G1" s="57"/>
    </row>
    <row r="2" spans="1:7" ht="9.75">
      <c r="A2" s="6" t="s">
        <v>11</v>
      </c>
      <c r="B2" s="7" t="s">
        <v>12</v>
      </c>
      <c r="C2" s="7" t="s">
        <v>13</v>
      </c>
      <c r="D2" s="6" t="s">
        <v>14</v>
      </c>
      <c r="E2" s="6" t="s">
        <v>15</v>
      </c>
      <c r="F2" s="7" t="s">
        <v>16</v>
      </c>
      <c r="G2" s="6" t="s">
        <v>17</v>
      </c>
    </row>
    <row r="3" spans="1:7" s="13" customFormat="1" ht="12" customHeight="1">
      <c r="A3" s="46">
        <v>1</v>
      </c>
      <c r="B3" s="11">
        <v>210010108</v>
      </c>
      <c r="C3" s="11" t="s">
        <v>77</v>
      </c>
      <c r="D3" s="51">
        <v>0</v>
      </c>
      <c r="E3" s="12">
        <v>9</v>
      </c>
      <c r="F3" s="11" t="s">
        <v>78</v>
      </c>
      <c r="G3" s="12">
        <f aca="true" t="shared" si="0" ref="G3:G8">D3*E3</f>
        <v>0</v>
      </c>
    </row>
    <row r="4" spans="1:7" s="13" customFormat="1" ht="12" customHeight="1">
      <c r="A4" s="46">
        <v>2</v>
      </c>
      <c r="B4" s="11">
        <v>210201025</v>
      </c>
      <c r="C4" s="11" t="s">
        <v>79</v>
      </c>
      <c r="D4" s="51">
        <v>0</v>
      </c>
      <c r="E4" s="12">
        <v>12</v>
      </c>
      <c r="F4" s="11" t="s">
        <v>80</v>
      </c>
      <c r="G4" s="12">
        <f t="shared" si="0"/>
        <v>0</v>
      </c>
    </row>
    <row r="5" spans="1:7" s="13" customFormat="1" ht="12" customHeight="1">
      <c r="A5" s="46">
        <v>3</v>
      </c>
      <c r="B5" s="11">
        <v>210810005</v>
      </c>
      <c r="C5" s="11" t="s">
        <v>81</v>
      </c>
      <c r="D5" s="51">
        <v>0</v>
      </c>
      <c r="E5" s="12">
        <v>25</v>
      </c>
      <c r="F5" s="11" t="s">
        <v>78</v>
      </c>
      <c r="G5" s="12">
        <f t="shared" si="0"/>
        <v>0</v>
      </c>
    </row>
    <row r="6" spans="1:7" s="13" customFormat="1" ht="12" customHeight="1">
      <c r="A6" s="46">
        <v>4</v>
      </c>
      <c r="B6" s="11">
        <v>210999001</v>
      </c>
      <c r="C6" s="11" t="s">
        <v>82</v>
      </c>
      <c r="D6" s="51">
        <v>0</v>
      </c>
      <c r="E6" s="12">
        <v>3</v>
      </c>
      <c r="F6" s="11" t="s">
        <v>80</v>
      </c>
      <c r="G6" s="12">
        <f t="shared" si="0"/>
        <v>0</v>
      </c>
    </row>
    <row r="7" spans="1:7" s="13" customFormat="1" ht="12" customHeight="1">
      <c r="A7" s="46">
        <v>5</v>
      </c>
      <c r="B7" s="11">
        <v>210999002</v>
      </c>
      <c r="C7" s="11" t="s">
        <v>83</v>
      </c>
      <c r="D7" s="51">
        <v>0</v>
      </c>
      <c r="E7" s="12">
        <v>15</v>
      </c>
      <c r="F7" s="11" t="s">
        <v>80</v>
      </c>
      <c r="G7" s="12">
        <f t="shared" si="0"/>
        <v>0</v>
      </c>
    </row>
    <row r="8" spans="1:7" s="13" customFormat="1" ht="12" customHeight="1">
      <c r="A8" s="46">
        <v>6</v>
      </c>
      <c r="B8" s="11">
        <v>210999003</v>
      </c>
      <c r="C8" s="11" t="s">
        <v>84</v>
      </c>
      <c r="D8" s="51">
        <v>0</v>
      </c>
      <c r="E8" s="12">
        <v>30</v>
      </c>
      <c r="F8" s="11" t="s">
        <v>80</v>
      </c>
      <c r="G8" s="12">
        <f t="shared" si="0"/>
        <v>0</v>
      </c>
    </row>
    <row r="9" spans="1:7" s="26" customFormat="1" ht="15" customHeight="1" thickBot="1">
      <c r="A9" s="42" t="s">
        <v>47</v>
      </c>
      <c r="G9" s="27">
        <f>SUM(G3:G8)</f>
        <v>0</v>
      </c>
    </row>
    <row r="10" spans="1:7" s="13" customFormat="1" ht="12" customHeight="1" thickTop="1">
      <c r="A10" s="43"/>
      <c r="B10" s="43"/>
      <c r="C10" s="43"/>
      <c r="D10" s="43"/>
      <c r="E10" s="43"/>
      <c r="F10" s="43"/>
      <c r="G10" s="44"/>
    </row>
    <row r="11" s="13" customFormat="1" ht="12" customHeight="1"/>
    <row r="12" spans="1:7" ht="17.25">
      <c r="A12" s="57" t="s">
        <v>18</v>
      </c>
      <c r="B12" s="57"/>
      <c r="C12" s="57"/>
      <c r="D12" s="57"/>
      <c r="E12" s="57"/>
      <c r="F12" s="57"/>
      <c r="G12" s="57"/>
    </row>
    <row r="13" spans="1:7" s="13" customFormat="1" ht="12" customHeight="1">
      <c r="A13" s="25" t="s">
        <v>11</v>
      </c>
      <c r="B13" s="45" t="s">
        <v>12</v>
      </c>
      <c r="C13" s="45" t="s">
        <v>13</v>
      </c>
      <c r="D13" s="25" t="s">
        <v>14</v>
      </c>
      <c r="E13" s="25" t="s">
        <v>15</v>
      </c>
      <c r="F13" s="45" t="s">
        <v>16</v>
      </c>
      <c r="G13" s="25" t="s">
        <v>17</v>
      </c>
    </row>
    <row r="14" spans="1:7" s="13" customFormat="1" ht="12" customHeight="1">
      <c r="A14" s="46">
        <v>1</v>
      </c>
      <c r="B14" s="11">
        <v>2914</v>
      </c>
      <c r="C14" s="11" t="s">
        <v>85</v>
      </c>
      <c r="D14" s="51">
        <v>0</v>
      </c>
      <c r="E14" s="12">
        <v>25</v>
      </c>
      <c r="F14" s="11" t="s">
        <v>78</v>
      </c>
      <c r="G14" s="12">
        <f>D14*E14</f>
        <v>0</v>
      </c>
    </row>
    <row r="15" spans="1:7" s="13" customFormat="1" ht="12" customHeight="1">
      <c r="A15" s="46">
        <v>2</v>
      </c>
      <c r="B15" s="11">
        <v>13004</v>
      </c>
      <c r="C15" s="11" t="s">
        <v>86</v>
      </c>
      <c r="D15" s="51">
        <v>0</v>
      </c>
      <c r="E15" s="12">
        <v>9</v>
      </c>
      <c r="F15" s="11" t="s">
        <v>78</v>
      </c>
      <c r="G15" s="12">
        <f>D15*E15</f>
        <v>0</v>
      </c>
    </row>
    <row r="16" spans="1:7" s="13" customFormat="1" ht="24" customHeight="1">
      <c r="A16" s="46">
        <v>3</v>
      </c>
      <c r="B16" s="11">
        <v>34801</v>
      </c>
      <c r="C16" s="11" t="s">
        <v>87</v>
      </c>
      <c r="D16" s="51">
        <v>0</v>
      </c>
      <c r="E16" s="12">
        <v>12</v>
      </c>
      <c r="F16" s="11" t="s">
        <v>80</v>
      </c>
      <c r="G16" s="12">
        <f>D16*E16</f>
        <v>0</v>
      </c>
    </row>
    <row r="17" spans="1:7" s="13" customFormat="1" ht="12" customHeight="1">
      <c r="A17" s="10"/>
      <c r="B17" s="11"/>
      <c r="C17" s="11" t="s">
        <v>38</v>
      </c>
      <c r="D17" s="12">
        <f>SUM(G14:G16)</f>
        <v>0</v>
      </c>
      <c r="E17" s="12">
        <v>5</v>
      </c>
      <c r="F17" s="13" t="s">
        <v>39</v>
      </c>
      <c r="G17" s="12">
        <f>D17*E17/100</f>
        <v>0</v>
      </c>
    </row>
    <row r="18" spans="1:7" s="13" customFormat="1" ht="12" customHeight="1">
      <c r="A18" s="10"/>
      <c r="B18" s="11"/>
      <c r="C18" s="11" t="s">
        <v>40</v>
      </c>
      <c r="D18" s="12">
        <f>G14+G15</f>
        <v>0</v>
      </c>
      <c r="E18" s="12">
        <v>5</v>
      </c>
      <c r="F18" s="13" t="s">
        <v>39</v>
      </c>
      <c r="G18" s="12">
        <f>D18*E18/100</f>
        <v>0</v>
      </c>
    </row>
    <row r="19" spans="1:7" s="26" customFormat="1" ht="15" customHeight="1" thickBot="1">
      <c r="A19" s="42" t="s">
        <v>48</v>
      </c>
      <c r="G19" s="27">
        <f>SUM(G14:G18)</f>
        <v>0</v>
      </c>
    </row>
    <row r="20" spans="1:7" s="13" customFormat="1" ht="12" customHeight="1" thickTop="1">
      <c r="A20" s="43"/>
      <c r="B20" s="43"/>
      <c r="C20" s="43"/>
      <c r="D20" s="43"/>
      <c r="E20" s="43"/>
      <c r="F20" s="43"/>
      <c r="G20" s="44"/>
    </row>
    <row r="21" s="13" customFormat="1" ht="12" customHeight="1"/>
    <row r="22" spans="1:7" ht="17.25">
      <c r="A22" s="57" t="s">
        <v>19</v>
      </c>
      <c r="B22" s="57"/>
      <c r="C22" s="57"/>
      <c r="D22" s="57"/>
      <c r="E22" s="57"/>
      <c r="F22" s="57"/>
      <c r="G22" s="57"/>
    </row>
    <row r="23" spans="1:7" s="13" customFormat="1" ht="12" customHeight="1">
      <c r="A23" s="25" t="s">
        <v>11</v>
      </c>
      <c r="B23" s="45" t="s">
        <v>12</v>
      </c>
      <c r="C23" s="45" t="s">
        <v>13</v>
      </c>
      <c r="D23" s="25" t="s">
        <v>14</v>
      </c>
      <c r="E23" s="25" t="s">
        <v>15</v>
      </c>
      <c r="F23" s="45" t="s">
        <v>16</v>
      </c>
      <c r="G23" s="25" t="s">
        <v>17</v>
      </c>
    </row>
    <row r="24" spans="1:7" s="13" customFormat="1" ht="12" customHeight="1">
      <c r="A24" s="46">
        <v>1</v>
      </c>
      <c r="B24" s="11" t="s">
        <v>51</v>
      </c>
      <c r="C24" s="47" t="s">
        <v>88</v>
      </c>
      <c r="D24" s="51">
        <v>0</v>
      </c>
      <c r="E24" s="12">
        <v>5</v>
      </c>
      <c r="F24" s="11" t="s">
        <v>50</v>
      </c>
      <c r="G24" s="12">
        <f>D24*E24</f>
        <v>0</v>
      </c>
    </row>
    <row r="25" spans="1:7" s="13" customFormat="1" ht="12" customHeight="1">
      <c r="A25" s="46">
        <v>2</v>
      </c>
      <c r="B25" s="11" t="s">
        <v>52</v>
      </c>
      <c r="C25" s="47" t="s">
        <v>19</v>
      </c>
      <c r="D25" s="51">
        <v>0</v>
      </c>
      <c r="E25" s="12">
        <v>5</v>
      </c>
      <c r="F25" s="11" t="s">
        <v>50</v>
      </c>
      <c r="G25" s="12">
        <f>D25*E25</f>
        <v>0</v>
      </c>
    </row>
    <row r="26" spans="1:7" s="13" customFormat="1" ht="12" customHeight="1">
      <c r="A26" s="46">
        <v>3</v>
      </c>
      <c r="B26" s="11" t="s">
        <v>53</v>
      </c>
      <c r="C26" s="47" t="s">
        <v>89</v>
      </c>
      <c r="D26" s="51">
        <v>0</v>
      </c>
      <c r="E26" s="12">
        <v>2</v>
      </c>
      <c r="F26" s="11" t="s">
        <v>50</v>
      </c>
      <c r="G26" s="12">
        <f>D26*E26</f>
        <v>0</v>
      </c>
    </row>
    <row r="27" spans="1:7" s="13" customFormat="1" ht="12" customHeight="1">
      <c r="A27" s="46">
        <v>4</v>
      </c>
      <c r="B27" s="11" t="s">
        <v>54</v>
      </c>
      <c r="C27" s="47" t="s">
        <v>55</v>
      </c>
      <c r="D27" s="51">
        <v>0</v>
      </c>
      <c r="E27" s="12">
        <v>2</v>
      </c>
      <c r="F27" s="11" t="s">
        <v>50</v>
      </c>
      <c r="G27" s="12">
        <f>D27*E27</f>
        <v>0</v>
      </c>
    </row>
    <row r="28" spans="1:7" s="13" customFormat="1" ht="12" customHeight="1">
      <c r="A28" s="46">
        <v>5</v>
      </c>
      <c r="B28" s="11" t="s">
        <v>56</v>
      </c>
      <c r="C28" s="47" t="s">
        <v>90</v>
      </c>
      <c r="D28" s="51">
        <v>0</v>
      </c>
      <c r="E28" s="12">
        <v>3</v>
      </c>
      <c r="F28" s="11" t="s">
        <v>50</v>
      </c>
      <c r="G28" s="12">
        <f>D28*E28</f>
        <v>0</v>
      </c>
    </row>
    <row r="29" spans="1:7" s="26" customFormat="1" ht="15" customHeight="1" thickBot="1">
      <c r="A29" s="42" t="s">
        <v>49</v>
      </c>
      <c r="G29" s="27">
        <f>SUM(G24:G28)</f>
        <v>0</v>
      </c>
    </row>
    <row r="30" spans="1:7" ht="12" thickTop="1">
      <c r="A30" s="8"/>
      <c r="B30" s="8"/>
      <c r="C30" s="8"/>
      <c r="D30" s="8"/>
      <c r="E30" s="8"/>
      <c r="F30" s="8"/>
      <c r="G30" s="9"/>
    </row>
    <row r="31" ht="12.75">
      <c r="A31" s="24" t="s">
        <v>107</v>
      </c>
    </row>
    <row r="32" ht="12.75">
      <c r="A32" s="24" t="s">
        <v>108</v>
      </c>
    </row>
    <row r="34" ht="12.75">
      <c r="A34" s="24" t="s">
        <v>109</v>
      </c>
    </row>
    <row r="35" spans="1:3" ht="12.75">
      <c r="A35" s="24" t="s">
        <v>110</v>
      </c>
      <c r="C35" s="24" t="s">
        <v>112</v>
      </c>
    </row>
    <row r="36" spans="1:3" ht="12.75">
      <c r="A36" s="24" t="s">
        <v>113</v>
      </c>
      <c r="C36" s="24" t="s">
        <v>111</v>
      </c>
    </row>
  </sheetData>
  <sheetProtection/>
  <mergeCells count="3">
    <mergeCell ref="A1:G1"/>
    <mergeCell ref="A12:G12"/>
    <mergeCell ref="A22:G2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Podlipný Miroslav</cp:lastModifiedBy>
  <cp:lastPrinted>2016-06-13T06:19:28Z</cp:lastPrinted>
  <dcterms:created xsi:type="dcterms:W3CDTF">2014-02-26T12:06:44Z</dcterms:created>
  <dcterms:modified xsi:type="dcterms:W3CDTF">2016-06-13T07:09:36Z</dcterms:modified>
  <cp:category/>
  <cp:version/>
  <cp:contentType/>
  <cp:contentStatus/>
</cp:coreProperties>
</file>