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ento_sešit" defaultThemeVersion="124226"/>
  <bookViews>
    <workbookView xWindow="240" yWindow="45" windowWidth="14220" windowHeight="9345" activeTab="0"/>
  </bookViews>
  <sheets>
    <sheet name="Rekapitulace stavby " sheetId="5" r:id="rId1"/>
    <sheet name="KRYCÍ LIST OBJEKTU 0004" sheetId="6" r:id="rId2"/>
    <sheet name="ROZPOČET OBJEKTU 0004" sheetId="7" r:id="rId3"/>
    <sheet name="KRYCÍ LIST OBJEKTU 0006" sheetId="11" r:id="rId4"/>
    <sheet name="ROZPOČET OBJEKTU 0006" sheetId="10" r:id="rId5"/>
  </sheets>
  <definedNames>
    <definedName name="DATABASE" localSheetId="2">'ROZPOČET OBJEKTU 0004'!$A$9:$H$9</definedName>
    <definedName name="DATABASE" localSheetId="4">'ROZPOČET OBJEKTU 0006'!$A$9:$H$9</definedName>
    <definedName name="_xlnm.Print_Titles" localSheetId="2">'ROZPOČET OBJEKTU 0004'!$7:$8</definedName>
    <definedName name="_xlnm.Print_Titles" localSheetId="4">'ROZPOČET OBJEKTU 0006'!$7:$8</definedName>
  </definedNames>
  <calcPr fullCalcOnLoad="1"/>
</workbook>
</file>

<file path=xl/sharedStrings.xml><?xml version="1.0" encoding="utf-8"?>
<sst xmlns="http://schemas.openxmlformats.org/spreadsheetml/2006/main" count="612" uniqueCount="217">
  <si>
    <t>MJ</t>
  </si>
  <si>
    <t>Kč</t>
  </si>
  <si>
    <t>A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</si>
  <si>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</si>
  <si>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</si>
  <si>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</si>
  <si>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</si>
  <si>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</si>
  <si>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</si>
  <si>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</si>
  <si>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</si>
  <si>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</si>
  <si>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 xml:space="preserve"> 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</si>
  <si>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</si>
  <si>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</si>
  <si>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</si>
  <si>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</si>
  <si>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</si>
  <si>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</si>
  <si>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</si>
  <si>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>Landa</t>
  </si>
  <si>
    <t>Měrné a účelové jednotky</t>
  </si>
  <si>
    <t>Počet</t>
  </si>
  <si>
    <t>Náklady / 1 m.j.</t>
  </si>
  <si>
    <t xml:space="preserve">  Rozpočtové náklady v  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</si>
  <si>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</si>
  <si>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</si>
  <si>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</si>
  <si>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</si>
  <si>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</si>
  <si>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</si>
  <si>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</si>
  <si>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</si>
  <si>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</si>
  <si>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</si>
  <si>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</si>
  <si>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</si>
  <si>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</si>
  <si>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</si>
  <si>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</si>
  <si>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</si>
  <si>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</si>
  <si>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</si>
  <si>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</si>
  <si>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</si>
  <si>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</si>
  <si>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</si>
  <si>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</si>
  <si>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</si>
  <si>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</si>
  <si>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</si>
  <si>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</si>
  <si>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</si>
  <si>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</si>
  <si>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</si>
  <si>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</si>
  <si>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</si>
  <si>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</si>
  <si>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</si>
  <si>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</si>
  <si>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</si>
  <si>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</si>
  <si>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ROZPOČET</t>
  </si>
  <si>
    <t>STAVBA:</t>
  </si>
  <si>
    <t xml:space="preserve">JKSO : </t>
  </si>
  <si>
    <t>Objekt :</t>
  </si>
  <si>
    <t xml:space="preserve">EČO : </t>
  </si>
  <si>
    <t xml:space="preserve">Objednavatel : </t>
  </si>
  <si>
    <t>Zpracoval :</t>
  </si>
  <si>
    <t xml:space="preserve">Zhotovitel : </t>
  </si>
  <si>
    <t xml:space="preserve">Datum : </t>
  </si>
  <si>
    <t>P.Č.</t>
  </si>
  <si>
    <t>KCN</t>
  </si>
  <si>
    <t>Kód položky</t>
  </si>
  <si>
    <t>Popis položky</t>
  </si>
  <si>
    <t>Množství celkem</t>
  </si>
  <si>
    <t>Cena jednotková</t>
  </si>
  <si>
    <t>Cena celkem</t>
  </si>
  <si>
    <t>Figura</t>
  </si>
  <si>
    <t>Výkaz výměr</t>
  </si>
  <si>
    <t>DIČ</t>
  </si>
  <si>
    <t>013-BOURÁNÍ KONSTRUKCÍ</t>
  </si>
  <si>
    <t>979011111</t>
  </si>
  <si>
    <t>SVIS DOPRAVA SUTI PRVÉ PODLAŽÍ</t>
  </si>
  <si>
    <t>T</t>
  </si>
  <si>
    <t>013</t>
  </si>
  <si>
    <t>979011121</t>
  </si>
  <si>
    <t>SVIS DOPRAVA SUTI ZKD PODLAŽÍ</t>
  </si>
  <si>
    <t>979082111</t>
  </si>
  <si>
    <t>VNITROSTAV DOPRAVA SUTI DO 10M</t>
  </si>
  <si>
    <t>979082121</t>
  </si>
  <si>
    <t>VNITROSTAV DOPRAVA SUTI ZKD 5M</t>
  </si>
  <si>
    <t>979081111</t>
  </si>
  <si>
    <t>ODVOZ SUTI NA SKLÁDKU DO 1KM</t>
  </si>
  <si>
    <t>979081121</t>
  </si>
  <si>
    <t>ODVOZ SUTI NA SKLÁDKU ZKD 1KM</t>
  </si>
  <si>
    <t>979098232</t>
  </si>
  <si>
    <t>SKLÁDKOVNÉ NETŘÍDĚNÁ STAVEBNÍ SUŤ</t>
  </si>
  <si>
    <t>013-BOURÁNÍ KONSTRUKCÍ CELKEM</t>
  </si>
  <si>
    <t>014-UDRŽOVÁNÍ A OPRAVY</t>
  </si>
  <si>
    <t>952902121</t>
  </si>
  <si>
    <t>ZAMETENÍ DRSNÁ PODLAHA</t>
  </si>
  <si>
    <t>M2</t>
  </si>
  <si>
    <t>014</t>
  </si>
  <si>
    <t>014-UDRŽOVÁNÍ A OPRAVY CELKEM</t>
  </si>
  <si>
    <t>HSV  CELKEM</t>
  </si>
  <si>
    <t>712-POVLAKOVÉ KRYTINY</t>
  </si>
  <si>
    <t>712391171</t>
  </si>
  <si>
    <t>IZOL STŘECH -10° TEXTILIE PODKLAD.</t>
  </si>
  <si>
    <t>712</t>
  </si>
  <si>
    <t>673905120</t>
  </si>
  <si>
    <t>TEXT JUT NETEX-F 350G/M2 Š215CM</t>
  </si>
  <si>
    <t>M</t>
  </si>
  <si>
    <t>712361705</t>
  </si>
  <si>
    <t>IZOL STŘECH -10° FOLIE SVAŘ SPOJE</t>
  </si>
  <si>
    <t>283220890</t>
  </si>
  <si>
    <t>FOLIE HYDROIZ SIKAPLAN G15 TL.1,5MM</t>
  </si>
  <si>
    <t>712363103</t>
  </si>
  <si>
    <t>UKOTVENÍ FÓLIE TAL HM BET/ŽELBET</t>
  </si>
  <si>
    <t>KUS</t>
  </si>
  <si>
    <t>590513480</t>
  </si>
  <si>
    <t>HMOŽDINKA  TID 8/60 - 255</t>
  </si>
  <si>
    <t>712363115</t>
  </si>
  <si>
    <t>IZOLACE PROSTUP -300MM STŘECHA -10°</t>
  </si>
  <si>
    <t>712363116</t>
  </si>
  <si>
    <t>IZOLACE PROSTUP -500MM STŘECHA -10°</t>
  </si>
  <si>
    <t>712363117</t>
  </si>
  <si>
    <t>IZOLACE PROSTUP-1000MM STŘECHA -10°</t>
  </si>
  <si>
    <t>712363302</t>
  </si>
  <si>
    <t>ALKORPLAN DÉLKY 2 M VNITŘNÍ KOUT 100</t>
  </si>
  <si>
    <t>712363308</t>
  </si>
  <si>
    <t>ALKORPLAN DÉLKY 2 M ZÁV LIŠTA 250</t>
  </si>
  <si>
    <t>998712102</t>
  </si>
  <si>
    <t>PŘESUN HMOT POVL KRYTINA OBJEKT V -12M</t>
  </si>
  <si>
    <t>712-POVLAKOVÉ KRYTINY CELKEM</t>
  </si>
  <si>
    <t>713-IZOLACE TEPELNÉ</t>
  </si>
  <si>
    <t>713141131</t>
  </si>
  <si>
    <t>IZOL TEP STŘECH PL LEPENÁ STUD 1VRS</t>
  </si>
  <si>
    <t>713</t>
  </si>
  <si>
    <t>283700020</t>
  </si>
  <si>
    <t>DESKA EPS 100 S 1000X1000X1000 MM - 1M3</t>
  </si>
  <si>
    <t>M3</t>
  </si>
  <si>
    <t>713131141</t>
  </si>
  <si>
    <t>IZOL TEP STĚN A ZÁKL LEPENÍM PLOŠNĚ</t>
  </si>
  <si>
    <t>283723050</t>
  </si>
  <si>
    <t>DESKA EPS 100 S 1000X1000X50 MM</t>
  </si>
  <si>
    <t>998713102</t>
  </si>
  <si>
    <t>PŘESUN HMOT TEP IZOLACE OBJEKT V -12M</t>
  </si>
  <si>
    <t>713-IZOLACE TEPELNÉ CELKEM</t>
  </si>
  <si>
    <t>721-ZDRAVOTNĚ TECHNICKÉ INSTALACE</t>
  </si>
  <si>
    <t>721171111</t>
  </si>
  <si>
    <t>POTRUBÍ PVC HRDL ODPADNÍ D 140X2,9</t>
  </si>
  <si>
    <t>721</t>
  </si>
  <si>
    <t>721233113</t>
  </si>
  <si>
    <t>VTOK PP SVISLÝ DN125 PLOCHÁ STŘECHA</t>
  </si>
  <si>
    <t>998721102</t>
  </si>
  <si>
    <t>PŘESUN HMOT KANALIZACE OBJEKT V -12M</t>
  </si>
  <si>
    <t>721210823</t>
  </si>
  <si>
    <t>DMTŽ VPUSŤ STŘEŠNÍ DN 125</t>
  </si>
  <si>
    <t>721170966</t>
  </si>
  <si>
    <t>POTRUBÍ PVC ODPADNÍ PROPOJENÍ D 140</t>
  </si>
  <si>
    <t>721170975</t>
  </si>
  <si>
    <t>POTRUBÍ Z PVC KRÁCENÍ TRUB DN 125</t>
  </si>
  <si>
    <t>721-ZDRAVOTNĚ TECHNICKÉ INSTALACE CELKEM</t>
  </si>
  <si>
    <t>762-KONSTRUKCE TESAŘSKÉ</t>
  </si>
  <si>
    <t>762341675</t>
  </si>
  <si>
    <t>MTŽ BEDNĚNÍ ŘÍMSA DESKA DŘEVOTŘ P+D</t>
  </si>
  <si>
    <t>762</t>
  </si>
  <si>
    <t>607261260</t>
  </si>
  <si>
    <t>DESKA DŘEVOST OSB3 N-4PD T2,5 CM</t>
  </si>
  <si>
    <t>762395000</t>
  </si>
  <si>
    <t>SPOJOVACÍ PROSTŘEDKY MTŽ STŘECHA</t>
  </si>
  <si>
    <t>998762102</t>
  </si>
  <si>
    <t>PŘESUN HMOT KCE TESAŘSKÉ V -12M</t>
  </si>
  <si>
    <t>762-KONSTRUKCE TESAŘSKÉ CELKEM</t>
  </si>
  <si>
    <t>764-KONSTRUKCE KLEMPÍŘSKÉ</t>
  </si>
  <si>
    <t>764334890</t>
  </si>
  <si>
    <t>DMTŽ LEM ZEĎ PLOCH STŘECH+KRPL 1000</t>
  </si>
  <si>
    <t>764</t>
  </si>
  <si>
    <t>764339830</t>
  </si>
  <si>
    <t>DMTŽ LEM KOMÍN HL KRYT PLOCHA -30°</t>
  </si>
  <si>
    <t>764-KONSTRUKCE KLEMPÍŘSKÉ CELKEM</t>
  </si>
  <si>
    <t>PSV  CELKEM</t>
  </si>
  <si>
    <t>M155-Elektromontáže</t>
  </si>
  <si>
    <t>210220102</t>
  </si>
  <si>
    <t>DTŽ+NOVÉ HROMOSVODY NA STŘEŠE + REVIZE</t>
  </si>
  <si>
    <t>KČ</t>
  </si>
  <si>
    <t>155</t>
  </si>
  <si>
    <t>M155-Elektromontáže CELKEM</t>
  </si>
  <si>
    <t>MONTÁŽE CELKEM</t>
  </si>
  <si>
    <t>OBJEKT Celkem bez DPH</t>
  </si>
  <si>
    <t>ZÁKLADNÍ ŠKOLA R.FRIMLA ČP.816, TRUTNOV</t>
  </si>
  <si>
    <t>TRUTNOV</t>
  </si>
  <si>
    <t>MĚSTO TRUTNOV</t>
  </si>
  <si>
    <t>DRUPOS TRUTNOV</t>
  </si>
  <si>
    <t>Rekapitulace objektů stavby</t>
  </si>
  <si>
    <t>Stavba:</t>
  </si>
  <si>
    <t>Datum:</t>
  </si>
  <si>
    <t>Objednatel:</t>
  </si>
  <si>
    <t>Projektant:</t>
  </si>
  <si>
    <t>Zhotovitel:</t>
  </si>
  <si>
    <t>Zpracoval:</t>
  </si>
  <si>
    <t>LANDA</t>
  </si>
  <si>
    <t>KÓD OBJEKTU</t>
  </si>
  <si>
    <t>NÁZEV OBJEKTU</t>
  </si>
  <si>
    <t>ZRN</t>
  </si>
  <si>
    <t>VRN</t>
  </si>
  <si>
    <t>CELKEM BEZ DPH</t>
  </si>
  <si>
    <t>CELKEM S DPH</t>
  </si>
  <si>
    <t>STAVBA CELKEM</t>
  </si>
  <si>
    <t>M156-Montáže sdělovacích, signaliz. a zabezp. zařízení CELKEM</t>
  </si>
  <si>
    <t>DTŽ+ZPĚTNÁ MTŽ STOŽÁRU NA BETON PATKY</t>
  </si>
  <si>
    <t>220730075</t>
  </si>
  <si>
    <t>156</t>
  </si>
  <si>
    <t>M156-Montáže sdělovacích, signaliz. a zabezp. zařízení</t>
  </si>
  <si>
    <t>2.ETAPA - OPRAVA STŘEŠNÍHO PLÁŠTĚ SO.06</t>
  </si>
  <si>
    <t>2.ETAPA - OPRAVA STŘEŠNÍHO PLÁŠTĚ SO.04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</si>
</sst>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"/>
    <numFmt numFmtId="166" formatCode="#,##0.0"/>
    <numFmt numFmtId="167" formatCode="0000"/>
  </numFmts>
  <fonts count="27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2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2"/>
      <color indexed="10"/>
      <name val="Arial CE"/>
      <family val="2"/>
    </font>
    <font>
      <b/>
      <i/>
      <sz val="10"/>
      <color indexed="57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sz val="8"/>
      <name val="MS Sans Serif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ck"/>
      <top style="thick"/>
      <bottom style="thick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216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5" fillId="0" borderId="0" xfId="21" applyNumberFormat="1" applyFont="1" applyFill="1" applyAlignment="1" applyProtection="1">
      <alignment vertical="center"/>
      <protection/>
    </xf>
    <xf numFmtId="1" fontId="0" fillId="2" borderId="1" xfId="0" applyNumberFormat="1" applyFill="1" applyBorder="1"/>
    <xf numFmtId="0" fontId="5" fillId="2" borderId="2" xfId="21" applyNumberFormat="1" applyFont="1" applyFill="1" applyBorder="1" applyAlignment="1" applyProtection="1">
      <alignment vertical="center"/>
      <protection/>
    </xf>
    <xf numFmtId="0" fontId="5" fillId="2" borderId="3" xfId="21" applyNumberFormat="1" applyFont="1" applyFill="1" applyBorder="1" applyAlignment="1" applyProtection="1">
      <alignment horizontal="right" vertical="center"/>
      <protection/>
    </xf>
    <xf numFmtId="165" fontId="5" fillId="0" borderId="0" xfId="21" applyNumberFormat="1" applyFont="1" applyFill="1" applyAlignment="1" applyProtection="1">
      <alignment vertical="center"/>
      <protection/>
    </xf>
    <xf numFmtId="165" fontId="5" fillId="2" borderId="1" xfId="21" applyNumberFormat="1" applyFont="1" applyFill="1" applyBorder="1" applyAlignment="1" applyProtection="1">
      <alignment vertical="center"/>
      <protection/>
    </xf>
    <xf numFmtId="0" fontId="5" fillId="2" borderId="3" xfId="21" applyNumberFormat="1" applyFont="1" applyFill="1" applyBorder="1" applyAlignment="1" applyProtection="1">
      <alignment vertical="center"/>
      <protection/>
    </xf>
    <xf numFmtId="1" fontId="0" fillId="2" borderId="4" xfId="0" applyNumberFormat="1" applyFill="1" applyBorder="1"/>
    <xf numFmtId="0" fontId="5" fillId="2" borderId="0" xfId="21" applyNumberFormat="1" applyFont="1" applyFill="1" applyBorder="1" applyAlignment="1" applyProtection="1">
      <alignment vertical="center"/>
      <protection/>
    </xf>
    <xf numFmtId="0" fontId="5" fillId="2" borderId="5" xfId="21" applyNumberFormat="1" applyFont="1" applyFill="1" applyBorder="1" applyAlignment="1" applyProtection="1">
      <alignment horizontal="right" vertical="center"/>
      <protection/>
    </xf>
    <xf numFmtId="165" fontId="5" fillId="2" borderId="4" xfId="21" applyNumberFormat="1" applyFont="1" applyFill="1" applyBorder="1" applyAlignment="1" applyProtection="1">
      <alignment vertical="center"/>
      <protection/>
    </xf>
    <xf numFmtId="0" fontId="5" fillId="2" borderId="5" xfId="21" applyNumberFormat="1" applyFont="1" applyFill="1" applyBorder="1" applyAlignment="1" applyProtection="1">
      <alignment vertical="center"/>
      <protection/>
    </xf>
    <xf numFmtId="165" fontId="6" fillId="2" borderId="6" xfId="21" applyNumberFormat="1" applyFont="1" applyFill="1" applyBorder="1" applyAlignment="1" applyProtection="1">
      <alignment vertical="center"/>
      <protection/>
    </xf>
    <xf numFmtId="0" fontId="5" fillId="2" borderId="7" xfId="21" applyNumberFormat="1" applyFont="1" applyFill="1" applyBorder="1" applyAlignment="1" applyProtection="1">
      <alignment vertical="center"/>
      <protection/>
    </xf>
    <xf numFmtId="0" fontId="5" fillId="2" borderId="8" xfId="21" applyNumberFormat="1" applyFont="1" applyFill="1" applyBorder="1" applyAlignment="1" applyProtection="1">
      <alignment horizontal="right" vertical="center"/>
      <protection/>
    </xf>
    <xf numFmtId="165" fontId="5" fillId="2" borderId="6" xfId="21" applyNumberFormat="1" applyFont="1" applyFill="1" applyBorder="1" applyAlignment="1" applyProtection="1">
      <alignment vertical="center"/>
      <protection/>
    </xf>
    <xf numFmtId="0" fontId="5" fillId="2" borderId="8" xfId="21" applyNumberFormat="1" applyFont="1" applyFill="1" applyBorder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right"/>
      <protection/>
    </xf>
    <xf numFmtId="0" fontId="7" fillId="2" borderId="1" xfId="21" applyNumberFormat="1" applyFont="1" applyFill="1" applyBorder="1" applyAlignment="1" applyProtection="1">
      <alignment vertical="center"/>
      <protection/>
    </xf>
    <xf numFmtId="0" fontId="5" fillId="2" borderId="2" xfId="21" applyNumberFormat="1" applyFont="1" applyFill="1" applyBorder="1" applyAlignment="1" applyProtection="1">
      <alignment vertical="center"/>
      <protection/>
    </xf>
    <xf numFmtId="0" fontId="5" fillId="2" borderId="3" xfId="21" applyNumberFormat="1" applyFont="1" applyFill="1" applyBorder="1" applyAlignment="1" applyProtection="1">
      <alignment horizontal="right" vertical="center"/>
      <protection/>
    </xf>
    <xf numFmtId="165" fontId="7" fillId="0" borderId="0" xfId="21" applyNumberFormat="1" applyFont="1" applyFill="1" applyAlignment="1" applyProtection="1">
      <alignment vertical="center"/>
      <protection/>
    </xf>
    <xf numFmtId="0" fontId="7" fillId="0" borderId="0" xfId="21" applyNumberFormat="1" applyFont="1" applyFill="1" applyAlignment="1" applyProtection="1">
      <alignment vertical="center"/>
      <protection/>
    </xf>
    <xf numFmtId="165" fontId="5" fillId="0" borderId="9" xfId="21" applyNumberFormat="1" applyFont="1" applyFill="1" applyBorder="1" applyAlignment="1" applyProtection="1">
      <alignment horizontal="left" vertical="center"/>
      <protection/>
    </xf>
    <xf numFmtId="165" fontId="5" fillId="0" borderId="10" xfId="21" applyNumberFormat="1" applyFont="1" applyFill="1" applyBorder="1" applyAlignment="1" applyProtection="1">
      <alignment horizontal="left" vertical="center"/>
      <protection/>
    </xf>
    <xf numFmtId="0" fontId="5" fillId="0" borderId="11" xfId="21" applyNumberFormat="1" applyFont="1" applyFill="1" applyBorder="1" applyAlignment="1" applyProtection="1">
      <alignment vertical="center"/>
      <protection/>
    </xf>
    <xf numFmtId="0" fontId="5" fillId="2" borderId="0" xfId="21" applyNumberFormat="1" applyFont="1" applyFill="1" applyBorder="1" applyAlignment="1" applyProtection="1">
      <alignment vertical="center"/>
      <protection/>
    </xf>
    <xf numFmtId="0" fontId="5" fillId="2" borderId="5" xfId="21" applyNumberFormat="1" applyFont="1" applyFill="1" applyBorder="1" applyAlignment="1" applyProtection="1">
      <alignment horizontal="right" vertical="center"/>
      <protection/>
    </xf>
    <xf numFmtId="165" fontId="5" fillId="0" borderId="10" xfId="21" applyNumberFormat="1" applyFont="1" applyFill="1" applyBorder="1" applyAlignment="1" applyProtection="1">
      <alignment vertical="center"/>
      <protection/>
    </xf>
    <xf numFmtId="0" fontId="5" fillId="2" borderId="7" xfId="21" applyNumberFormat="1" applyFont="1" applyFill="1" applyBorder="1" applyAlignment="1" applyProtection="1">
      <alignment vertical="center"/>
      <protection/>
    </xf>
    <xf numFmtId="0" fontId="5" fillId="2" borderId="8" xfId="21" applyNumberFormat="1" applyFont="1" applyFill="1" applyBorder="1" applyAlignment="1" applyProtection="1">
      <alignment horizontal="right" vertical="center"/>
      <protection/>
    </xf>
    <xf numFmtId="0" fontId="0" fillId="0" borderId="0" xfId="21" applyNumberFormat="1" applyFont="1" applyFill="1" applyAlignment="1" applyProtection="1">
      <alignment/>
      <protection/>
    </xf>
    <xf numFmtId="0" fontId="7" fillId="0" borderId="0" xfId="21" applyNumberFormat="1" applyFont="1" applyFill="1" applyAlignment="1" applyProtection="1">
      <alignment/>
      <protection/>
    </xf>
    <xf numFmtId="165" fontId="5" fillId="0" borderId="9" xfId="21" applyNumberFormat="1" applyFont="1" applyFill="1" applyBorder="1" applyAlignment="1" applyProtection="1">
      <alignment vertical="center"/>
      <protection/>
    </xf>
    <xf numFmtId="0" fontId="5" fillId="0" borderId="12" xfId="21" applyNumberFormat="1" applyFont="1" applyFill="1" applyBorder="1" applyAlignment="1" applyProtection="1">
      <alignment vertical="center"/>
      <protection/>
    </xf>
    <xf numFmtId="14" fontId="5" fillId="0" borderId="9" xfId="21" applyNumberFormat="1" applyFont="1" applyFill="1" applyBorder="1" applyAlignment="1" applyProtection="1">
      <alignment horizontal="center" vertical="center"/>
      <protection/>
    </xf>
    <xf numFmtId="3" fontId="5" fillId="0" borderId="9" xfId="21" applyNumberFormat="1" applyFont="1" applyFill="1" applyBorder="1" applyAlignment="1" applyProtection="1">
      <alignment horizontal="right" vertical="center"/>
      <protection/>
    </xf>
    <xf numFmtId="1" fontId="14" fillId="3" borderId="0" xfId="0" applyNumberFormat="1" applyFont="1" applyFill="1"/>
    <xf numFmtId="1" fontId="0" fillId="3" borderId="0" xfId="0" applyNumberFormat="1" applyFill="1" applyBorder="1"/>
    <xf numFmtId="1" fontId="0" fillId="0" borderId="9" xfId="0" applyNumberFormat="1" applyBorder="1"/>
    <xf numFmtId="164" fontId="0" fillId="0" borderId="9" xfId="0" applyNumberFormat="1" applyBorder="1"/>
    <xf numFmtId="2" fontId="0" fillId="0" borderId="9" xfId="0" applyNumberFormat="1" applyBorder="1"/>
    <xf numFmtId="3" fontId="10" fillId="0" borderId="13" xfId="21" applyNumberFormat="1" applyFont="1" applyFill="1" applyBorder="1" applyAlignment="1" applyProtection="1">
      <alignment vertical="center"/>
      <protection/>
    </xf>
    <xf numFmtId="3" fontId="15" fillId="0" borderId="1" xfId="21" applyNumberFormat="1" applyFont="1" applyFill="1" applyBorder="1" applyAlignment="1" applyProtection="1">
      <alignment vertical="center"/>
      <protection/>
    </xf>
    <xf numFmtId="3" fontId="16" fillId="0" borderId="6" xfId="21" applyNumberFormat="1" applyFont="1" applyBorder="1">
      <alignment/>
      <protection/>
    </xf>
    <xf numFmtId="3" fontId="15" fillId="0" borderId="6" xfId="21" applyNumberFormat="1" applyFont="1" applyFill="1" applyBorder="1" applyAlignment="1" applyProtection="1">
      <alignment vertical="center"/>
      <protection/>
    </xf>
    <xf numFmtId="3" fontId="15" fillId="0" borderId="14" xfId="21" applyNumberFormat="1" applyFont="1" applyFill="1" applyBorder="1" applyAlignment="1" applyProtection="1">
      <alignment vertical="center"/>
      <protection/>
    </xf>
    <xf numFmtId="1" fontId="18" fillId="0" borderId="9" xfId="0" applyNumberFormat="1" applyFont="1" applyBorder="1"/>
    <xf numFmtId="2" fontId="18" fillId="0" borderId="9" xfId="0" applyNumberFormat="1" applyFont="1" applyBorder="1"/>
    <xf numFmtId="1" fontId="19" fillId="0" borderId="9" xfId="0" applyNumberFormat="1" applyFont="1" applyBorder="1"/>
    <xf numFmtId="2" fontId="19" fillId="0" borderId="9" xfId="0" applyNumberFormat="1" applyFont="1" applyBorder="1"/>
    <xf numFmtId="1" fontId="20" fillId="0" borderId="9" xfId="0" applyNumberFormat="1" applyFont="1" applyBorder="1"/>
    <xf numFmtId="2" fontId="20" fillId="0" borderId="9" xfId="0" applyNumberFormat="1" applyFont="1" applyBorder="1"/>
    <xf numFmtId="0" fontId="22" fillId="2" borderId="0" xfId="20" applyFont="1" applyFill="1" applyAlignment="1" applyProtection="1">
      <alignment horizontal="left"/>
      <protection/>
    </xf>
    <xf numFmtId="0" fontId="1" fillId="2" borderId="0" xfId="20" applyFont="1" applyFill="1" applyAlignment="1" applyProtection="1">
      <alignment horizontal="left"/>
      <protection/>
    </xf>
    <xf numFmtId="0" fontId="23" fillId="2" borderId="0" xfId="20" applyFont="1" applyFill="1" applyAlignment="1" applyProtection="1">
      <alignment horizontal="center"/>
      <protection/>
    </xf>
    <xf numFmtId="0" fontId="24" fillId="2" borderId="0" xfId="20" applyFont="1" applyFill="1" applyAlignment="1" applyProtection="1">
      <alignment horizontal="left"/>
      <protection/>
    </xf>
    <xf numFmtId="1" fontId="25" fillId="2" borderId="0" xfId="0" applyNumberFormat="1" applyFont="1" applyFill="1"/>
    <xf numFmtId="0" fontId="16" fillId="2" borderId="0" xfId="20" applyFont="1" applyFill="1" applyAlignment="1" applyProtection="1">
      <alignment horizontal="left"/>
      <protection/>
    </xf>
    <xf numFmtId="14" fontId="15" fillId="2" borderId="0" xfId="20" applyNumberFormat="1" applyFont="1" applyFill="1" applyAlignment="1" applyProtection="1">
      <alignment horizontal="left"/>
      <protection/>
    </xf>
    <xf numFmtId="0" fontId="15" fillId="2" borderId="0" xfId="20" applyFont="1" applyFill="1" applyAlignment="1" applyProtection="1">
      <alignment horizontal="left"/>
      <protection/>
    </xf>
    <xf numFmtId="0" fontId="16" fillId="2" borderId="0" xfId="20" applyFont="1" applyFill="1" applyAlignment="1" applyProtection="1">
      <alignment horizontal="center"/>
      <protection/>
    </xf>
    <xf numFmtId="0" fontId="26" fillId="4" borderId="15" xfId="20" applyFont="1" applyFill="1" applyBorder="1" applyAlignment="1" applyProtection="1">
      <alignment horizontal="center" vertical="center" wrapText="1"/>
      <protection/>
    </xf>
    <xf numFmtId="0" fontId="26" fillId="4" borderId="15" xfId="20" applyFont="1" applyFill="1" applyBorder="1" applyAlignment="1" applyProtection="1">
      <alignment horizontal="center" vertical="center"/>
      <protection/>
    </xf>
    <xf numFmtId="167" fontId="15" fillId="0" borderId="16" xfId="20" applyNumberFormat="1" applyFont="1" applyBorder="1" applyAlignment="1" applyProtection="1">
      <alignment horizontal="center" wrapText="1"/>
      <protection/>
    </xf>
    <xf numFmtId="1" fontId="0" fillId="0" borderId="16" xfId="0" applyNumberFormat="1" applyBorder="1"/>
    <xf numFmtId="3" fontId="15" fillId="0" borderId="16" xfId="20" applyNumberFormat="1" applyFont="1" applyBorder="1" applyAlignment="1" applyProtection="1">
      <alignment horizontal="right"/>
      <protection/>
    </xf>
    <xf numFmtId="167" fontId="15" fillId="2" borderId="0" xfId="20" applyNumberFormat="1" applyFont="1" applyFill="1" applyBorder="1" applyAlignment="1" applyProtection="1">
      <alignment horizontal="center" wrapText="1"/>
      <protection/>
    </xf>
    <xf numFmtId="1" fontId="0" fillId="2" borderId="0" xfId="0" applyNumberFormat="1" applyFill="1" applyBorder="1"/>
    <xf numFmtId="3" fontId="15" fillId="2" borderId="0" xfId="20" applyNumberFormat="1" applyFont="1" applyFill="1" applyBorder="1" applyAlignment="1" applyProtection="1">
      <alignment horizontal="right"/>
      <protection/>
    </xf>
    <xf numFmtId="3" fontId="15" fillId="2" borderId="17" xfId="20" applyNumberFormat="1" applyFont="1" applyFill="1" applyBorder="1" applyAlignment="1" applyProtection="1">
      <alignment horizontal="right"/>
      <protection/>
    </xf>
    <xf numFmtId="167" fontId="15" fillId="0" borderId="0" xfId="20" applyNumberFormat="1" applyFont="1" applyBorder="1" applyAlignment="1" applyProtection="1">
      <alignment horizontal="center" wrapText="1"/>
      <protection/>
    </xf>
    <xf numFmtId="1" fontId="8" fillId="4" borderId="15" xfId="0" applyNumberFormat="1" applyFont="1" applyFill="1" applyBorder="1" applyProtection="1">
      <protection locked="0"/>
    </xf>
    <xf numFmtId="3" fontId="25" fillId="4" borderId="15" xfId="20" applyNumberFormat="1" applyFont="1" applyFill="1" applyBorder="1" applyAlignment="1" applyProtection="1">
      <alignment horizontal="right"/>
      <protection locked="0"/>
    </xf>
    <xf numFmtId="0" fontId="21" fillId="0" borderId="0" xfId="20" applyAlignment="1" applyProtection="1">
      <alignment horizontal="left" vertical="top"/>
      <protection locked="0"/>
    </xf>
    <xf numFmtId="0" fontId="21" fillId="0" borderId="0" xfId="20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" fillId="0" borderId="0" xfId="22">
      <alignment/>
      <protection/>
    </xf>
    <xf numFmtId="3" fontId="0" fillId="0" borderId="18" xfId="22" applyNumberFormat="1" applyFont="1" applyFill="1" applyBorder="1" applyAlignment="1" applyProtection="1">
      <alignment vertical="center"/>
      <protection/>
    </xf>
    <xf numFmtId="3" fontId="0" fillId="0" borderId="19" xfId="22" applyNumberFormat="1" applyFont="1" applyFill="1" applyBorder="1" applyAlignment="1" applyProtection="1">
      <alignment vertical="center"/>
      <protection/>
    </xf>
    <xf numFmtId="0" fontId="2" fillId="0" borderId="20" xfId="22" applyNumberFormat="1" applyFont="1" applyFill="1" applyBorder="1" applyAlignment="1" applyProtection="1">
      <alignment vertical="center"/>
      <protection/>
    </xf>
    <xf numFmtId="0" fontId="2" fillId="0" borderId="19" xfId="22" applyNumberFormat="1" applyFont="1" applyFill="1" applyBorder="1" applyAlignment="1" applyProtection="1">
      <alignment vertical="center"/>
      <protection/>
    </xf>
    <xf numFmtId="0" fontId="2" fillId="0" borderId="21" xfId="22" applyNumberFormat="1" applyFont="1" applyFill="1" applyBorder="1" applyAlignment="1" applyProtection="1">
      <alignment horizontal="center" vertical="center"/>
      <protection/>
    </xf>
    <xf numFmtId="0" fontId="2" fillId="0" borderId="22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vertical="center"/>
      <protection/>
    </xf>
    <xf numFmtId="0" fontId="2" fillId="0" borderId="14" xfId="22" applyNumberFormat="1" applyFont="1" applyFill="1" applyBorder="1" applyAlignment="1" applyProtection="1">
      <alignment/>
      <protection/>
    </xf>
    <xf numFmtId="0" fontId="0" fillId="0" borderId="24" xfId="22" applyNumberFormat="1" applyFont="1" applyFill="1" applyBorder="1" applyAlignment="1" applyProtection="1">
      <alignment vertical="center"/>
      <protection/>
    </xf>
    <xf numFmtId="0" fontId="2" fillId="0" borderId="25" xfId="22" applyNumberFormat="1" applyFont="1" applyFill="1" applyBorder="1" applyAlignment="1" applyProtection="1">
      <alignment horizontal="left"/>
      <protection/>
    </xf>
    <xf numFmtId="3" fontId="0" fillId="0" borderId="26" xfId="22" applyNumberFormat="1" applyFont="1" applyFill="1" applyBorder="1" applyAlignment="1" applyProtection="1">
      <alignment vertical="center"/>
      <protection/>
    </xf>
    <xf numFmtId="3" fontId="0" fillId="0" borderId="10" xfId="22" applyNumberFormat="1" applyFont="1" applyFill="1" applyBorder="1" applyAlignment="1" applyProtection="1">
      <alignment vertical="center"/>
      <protection/>
    </xf>
    <xf numFmtId="0" fontId="2" fillId="0" borderId="12" xfId="22" applyNumberFormat="1" applyFont="1" applyFill="1" applyBorder="1" applyAlignment="1" applyProtection="1">
      <alignment vertical="center"/>
      <protection/>
    </xf>
    <xf numFmtId="0" fontId="2" fillId="0" borderId="10" xfId="22" applyNumberFormat="1" applyFont="1" applyFill="1" applyBorder="1" applyAlignment="1" applyProtection="1">
      <alignment vertical="center"/>
      <protection/>
    </xf>
    <xf numFmtId="0" fontId="2" fillId="0" borderId="27" xfId="22" applyNumberFormat="1" applyFont="1" applyFill="1" applyBorder="1" applyAlignment="1" applyProtection="1">
      <alignment horizontal="center" vertical="center"/>
      <protection/>
    </xf>
    <xf numFmtId="0" fontId="2" fillId="0" borderId="28" xfId="22" applyNumberFormat="1" applyFont="1" applyFill="1" applyBorder="1" applyAlignment="1" applyProtection="1">
      <alignment horizontal="center" vertical="center"/>
      <protection/>
    </xf>
    <xf numFmtId="0" fontId="0" fillId="0" borderId="0" xfId="22" applyNumberFormat="1" applyFont="1" applyFill="1" applyAlignment="1" applyProtection="1">
      <alignment vertical="center"/>
      <protection/>
    </xf>
    <xf numFmtId="0" fontId="0" fillId="0" borderId="4" xfId="22" applyNumberFormat="1" applyFont="1" applyFill="1" applyBorder="1" applyAlignment="1" applyProtection="1">
      <alignment vertical="center"/>
      <protection/>
    </xf>
    <xf numFmtId="0" fontId="0" fillId="0" borderId="5" xfId="22" applyNumberFormat="1" applyFont="1" applyFill="1" applyBorder="1" applyAlignment="1" applyProtection="1">
      <alignment vertical="center"/>
      <protection/>
    </xf>
    <xf numFmtId="0" fontId="0" fillId="0" borderId="29" xfId="22" applyNumberFormat="1" applyFont="1" applyFill="1" applyBorder="1" applyAlignment="1" applyProtection="1">
      <alignment vertical="center"/>
      <protection/>
    </xf>
    <xf numFmtId="0" fontId="2" fillId="0" borderId="30" xfId="22" applyNumberFormat="1" applyFont="1" applyFill="1" applyBorder="1" applyAlignment="1" applyProtection="1">
      <alignment horizontal="center" vertical="center"/>
      <protection/>
    </xf>
    <xf numFmtId="0" fontId="0" fillId="0" borderId="2" xfId="22" applyNumberFormat="1" applyFont="1" applyFill="1" applyBorder="1" applyAlignment="1" applyProtection="1">
      <alignment vertical="center"/>
      <protection/>
    </xf>
    <xf numFmtId="0" fontId="7" fillId="0" borderId="2" xfId="22" applyNumberFormat="1" applyFont="1" applyFill="1" applyBorder="1" applyAlignment="1" applyProtection="1">
      <alignment vertical="center"/>
      <protection/>
    </xf>
    <xf numFmtId="0" fontId="0" fillId="0" borderId="3" xfId="22" applyNumberFormat="1" applyFont="1" applyFill="1" applyBorder="1" applyAlignment="1" applyProtection="1">
      <alignment vertical="center"/>
      <protection/>
    </xf>
    <xf numFmtId="0" fontId="8" fillId="0" borderId="31" xfId="22" applyNumberFormat="1" applyFont="1" applyFill="1" applyBorder="1" applyAlignment="1" applyProtection="1">
      <alignment vertical="center"/>
      <protection/>
    </xf>
    <xf numFmtId="0" fontId="8" fillId="0" borderId="32" xfId="22" applyNumberFormat="1" applyFont="1" applyFill="1" applyBorder="1" applyAlignment="1" applyProtection="1">
      <alignment horizontal="left" vertical="center"/>
      <protection/>
    </xf>
    <xf numFmtId="0" fontId="8" fillId="0" borderId="33" xfId="22" applyNumberFormat="1" applyFont="1" applyFill="1" applyBorder="1" applyAlignment="1" applyProtection="1">
      <alignment horizontal="left" vertical="center"/>
      <protection/>
    </xf>
    <xf numFmtId="0" fontId="11" fillId="0" borderId="33" xfId="22" applyNumberFormat="1" applyFont="1" applyFill="1" applyBorder="1" applyAlignment="1" applyProtection="1">
      <alignment horizontal="left" vertical="center"/>
      <protection/>
    </xf>
    <xf numFmtId="0" fontId="9" fillId="5" borderId="34" xfId="22" applyNumberFormat="1" applyFont="1" applyFill="1" applyBorder="1" applyAlignment="1" applyProtection="1">
      <alignment horizontal="left" vertical="center"/>
      <protection/>
    </xf>
    <xf numFmtId="0" fontId="10" fillId="5" borderId="35" xfId="22" applyNumberFormat="1" applyFont="1" applyFill="1" applyBorder="1" applyAlignment="1" applyProtection="1">
      <alignment horizontal="center" vertical="center"/>
      <protection/>
    </xf>
    <xf numFmtId="0" fontId="0" fillId="0" borderId="28" xfId="22" applyNumberFormat="1" applyFont="1" applyFill="1" applyBorder="1" applyAlignment="1" applyProtection="1">
      <alignment vertical="center"/>
      <protection/>
    </xf>
    <xf numFmtId="0" fontId="2" fillId="0" borderId="0" xfId="22" applyNumberFormat="1" applyFont="1" applyFill="1" applyAlignment="1" applyProtection="1">
      <alignment horizontal="left"/>
      <protection/>
    </xf>
    <xf numFmtId="0" fontId="2" fillId="0" borderId="29" xfId="22" applyNumberFormat="1" applyFont="1" applyFill="1" applyBorder="1" applyAlignment="1" applyProtection="1">
      <alignment horizontal="left"/>
      <protection/>
    </xf>
    <xf numFmtId="4" fontId="0" fillId="2" borderId="36" xfId="22" applyNumberFormat="1" applyFont="1" applyFill="1" applyBorder="1" applyAlignment="1" applyProtection="1">
      <alignment vertical="center"/>
      <protection/>
    </xf>
    <xf numFmtId="4" fontId="17" fillId="2" borderId="13" xfId="22" applyNumberFormat="1" applyFont="1" applyFill="1" applyBorder="1" applyAlignment="1" applyProtection="1">
      <alignment vertical="center"/>
      <protection/>
    </xf>
    <xf numFmtId="0" fontId="2" fillId="0" borderId="37" xfId="22" applyNumberFormat="1" applyFont="1" applyFill="1" applyBorder="1" applyAlignment="1" applyProtection="1">
      <alignment vertical="center"/>
      <protection/>
    </xf>
    <xf numFmtId="0" fontId="2" fillId="0" borderId="23" xfId="22" applyNumberFormat="1" applyFont="1" applyFill="1" applyBorder="1" applyAlignment="1" applyProtection="1">
      <alignment vertical="center"/>
      <protection/>
    </xf>
    <xf numFmtId="0" fontId="8" fillId="0" borderId="19" xfId="22" applyNumberFormat="1" applyFont="1" applyFill="1" applyBorder="1" applyAlignment="1" applyProtection="1">
      <alignment vertical="center"/>
      <protection/>
    </xf>
    <xf numFmtId="166" fontId="7" fillId="0" borderId="0" xfId="22" applyNumberFormat="1" applyFont="1" applyFill="1" applyAlignment="1" applyProtection="1">
      <alignment vertical="center"/>
      <protection/>
    </xf>
    <xf numFmtId="0" fontId="7" fillId="0" borderId="0" xfId="22" applyNumberFormat="1" applyFont="1" applyFill="1" applyAlignment="1" applyProtection="1">
      <alignment vertical="center"/>
      <protection/>
    </xf>
    <xf numFmtId="0" fontId="7" fillId="0" borderId="29" xfId="22" applyNumberFormat="1" applyFont="1" applyFill="1" applyBorder="1" applyAlignment="1" applyProtection="1">
      <alignment vertical="center"/>
      <protection/>
    </xf>
    <xf numFmtId="4" fontId="0" fillId="0" borderId="26" xfId="22" applyNumberFormat="1" applyFont="1" applyFill="1" applyBorder="1" applyAlignment="1" applyProtection="1">
      <alignment vertical="center"/>
      <protection/>
    </xf>
    <xf numFmtId="4" fontId="0" fillId="0" borderId="10" xfId="22" applyNumberFormat="1" applyFont="1" applyFill="1" applyBorder="1" applyAlignment="1" applyProtection="1">
      <alignment vertical="center"/>
      <protection/>
    </xf>
    <xf numFmtId="9" fontId="2" fillId="0" borderId="9" xfId="22" applyNumberFormat="1" applyFont="1" applyFill="1" applyBorder="1" applyAlignment="1" applyProtection="1">
      <alignment vertical="center"/>
      <protection/>
    </xf>
    <xf numFmtId="4" fontId="0" fillId="0" borderId="9" xfId="22" applyNumberFormat="1" applyFont="1" applyFill="1" applyBorder="1" applyAlignment="1" applyProtection="1">
      <alignment vertical="center"/>
      <protection/>
    </xf>
    <xf numFmtId="9" fontId="2" fillId="0" borderId="10" xfId="22" applyNumberFormat="1" applyFont="1" applyFill="1" applyBorder="1" applyAlignment="1" applyProtection="1">
      <alignment horizontal="right" vertical="center"/>
      <protection/>
    </xf>
    <xf numFmtId="0" fontId="7" fillId="0" borderId="4" xfId="22" applyNumberFormat="1" applyFont="1" applyFill="1" applyBorder="1" applyAlignment="1" applyProtection="1">
      <alignment vertical="center"/>
      <protection/>
    </xf>
    <xf numFmtId="0" fontId="8" fillId="0" borderId="29" xfId="22" applyNumberFormat="1" applyFont="1" applyFill="1" applyBorder="1" applyAlignment="1" applyProtection="1">
      <alignment vertical="center"/>
      <protection/>
    </xf>
    <xf numFmtId="0" fontId="0" fillId="0" borderId="38" xfId="22" applyNumberFormat="1" applyFont="1" applyFill="1" applyBorder="1" applyAlignment="1" applyProtection="1">
      <alignment vertical="center"/>
      <protection/>
    </xf>
    <xf numFmtId="0" fontId="7" fillId="0" borderId="7" xfId="22" applyNumberFormat="1" applyFont="1" applyFill="1" applyBorder="1" applyAlignment="1" applyProtection="1">
      <alignment vertical="center"/>
      <protection/>
    </xf>
    <xf numFmtId="0" fontId="0" fillId="0" borderId="7" xfId="22" applyNumberFormat="1" applyFont="1" applyFill="1" applyBorder="1" applyAlignment="1" applyProtection="1">
      <alignment vertical="center"/>
      <protection/>
    </xf>
    <xf numFmtId="0" fontId="2" fillId="0" borderId="7" xfId="22" applyNumberFormat="1" applyFont="1" applyFill="1" applyBorder="1" applyAlignment="1" applyProtection="1">
      <alignment horizontal="left"/>
      <protection/>
    </xf>
    <xf numFmtId="0" fontId="0" fillId="0" borderId="8" xfId="22" applyNumberFormat="1" applyFont="1" applyFill="1" applyBorder="1" applyAlignment="1" applyProtection="1">
      <alignment vertical="center"/>
      <protection/>
    </xf>
    <xf numFmtId="0" fontId="2" fillId="0" borderId="39" xfId="22" applyNumberFormat="1" applyFont="1" applyFill="1" applyBorder="1" applyAlignment="1" applyProtection="1">
      <alignment horizontal="left"/>
      <protection/>
    </xf>
    <xf numFmtId="3" fontId="0" fillId="2" borderId="40" xfId="22" applyNumberFormat="1" applyFont="1" applyFill="1" applyBorder="1" applyAlignment="1" applyProtection="1">
      <alignment vertical="center"/>
      <protection/>
    </xf>
    <xf numFmtId="0" fontId="2" fillId="0" borderId="2" xfId="22" applyNumberFormat="1" applyFont="1" applyFill="1" applyBorder="1" applyAlignment="1" applyProtection="1">
      <alignment vertical="center"/>
      <protection/>
    </xf>
    <xf numFmtId="166" fontId="0" fillId="0" borderId="28" xfId="22" applyNumberFormat="1" applyFont="1" applyFill="1" applyBorder="1" applyAlignment="1" applyProtection="1">
      <alignment vertical="center"/>
      <protection/>
    </xf>
    <xf numFmtId="0" fontId="0" fillId="0" borderId="41" xfId="22" applyNumberFormat="1" applyFont="1" applyFill="1" applyBorder="1" applyAlignment="1" applyProtection="1">
      <alignment vertical="center"/>
      <protection/>
    </xf>
    <xf numFmtId="0" fontId="7" fillId="0" borderId="42" xfId="22" applyNumberFormat="1" applyFont="1" applyFill="1" applyBorder="1" applyAlignment="1" applyProtection="1">
      <alignment vertical="center"/>
      <protection/>
    </xf>
    <xf numFmtId="0" fontId="0" fillId="0" borderId="42" xfId="22" applyNumberFormat="1" applyFont="1" applyFill="1" applyBorder="1" applyAlignment="1" applyProtection="1">
      <alignment vertical="center"/>
      <protection/>
    </xf>
    <xf numFmtId="0" fontId="7" fillId="0" borderId="43" xfId="22" applyNumberFormat="1" applyFont="1" applyFill="1" applyBorder="1" applyAlignment="1" applyProtection="1">
      <alignment vertical="center"/>
      <protection/>
    </xf>
    <xf numFmtId="0" fontId="0" fillId="0" borderId="44" xfId="22" applyNumberFormat="1" applyFont="1" applyFill="1" applyBorder="1" applyAlignment="1" applyProtection="1">
      <alignment vertical="center"/>
      <protection/>
    </xf>
    <xf numFmtId="0" fontId="8" fillId="0" borderId="45" xfId="22" applyNumberFormat="1" applyFont="1" applyFill="1" applyBorder="1" applyAlignment="1" applyProtection="1">
      <alignment vertical="center"/>
      <protection/>
    </xf>
    <xf numFmtId="3" fontId="0" fillId="0" borderId="40" xfId="22" applyNumberFormat="1" applyFont="1" applyFill="1" applyBorder="1" applyAlignment="1" applyProtection="1">
      <alignment vertical="center"/>
      <protection/>
    </xf>
    <xf numFmtId="3" fontId="10" fillId="0" borderId="13" xfId="22" applyNumberFormat="1" applyFont="1" applyFill="1" applyBorder="1" applyAlignment="1" applyProtection="1">
      <alignment vertical="center"/>
      <protection/>
    </xf>
    <xf numFmtId="0" fontId="12" fillId="0" borderId="10" xfId="22" applyNumberFormat="1" applyFont="1" applyFill="1" applyBorder="1" applyAlignment="1" applyProtection="1">
      <alignment vertical="center"/>
      <protection/>
    </xf>
    <xf numFmtId="3" fontId="0" fillId="0" borderId="13" xfId="22" applyNumberFormat="1" applyFont="1" applyFill="1" applyBorder="1" applyAlignment="1" applyProtection="1">
      <alignment vertical="center"/>
      <protection/>
    </xf>
    <xf numFmtId="0" fontId="2" fillId="0" borderId="11" xfId="22" applyNumberFormat="1" applyFont="1" applyFill="1" applyBorder="1" applyAlignment="1" applyProtection="1">
      <alignment vertical="center"/>
      <protection/>
    </xf>
    <xf numFmtId="0" fontId="2" fillId="0" borderId="46" xfId="22" applyNumberFormat="1" applyFont="1" applyFill="1" applyBorder="1" applyAlignment="1" applyProtection="1">
      <alignment vertical="center"/>
      <protection/>
    </xf>
    <xf numFmtId="3" fontId="0" fillId="0" borderId="22" xfId="22" applyNumberFormat="1" applyFont="1" applyFill="1" applyBorder="1" applyAlignment="1" applyProtection="1">
      <alignment vertical="center"/>
      <protection/>
    </xf>
    <xf numFmtId="0" fontId="2" fillId="0" borderId="9" xfId="22" applyNumberFormat="1" applyFont="1" applyFill="1" applyBorder="1" applyAlignment="1" applyProtection="1">
      <alignment vertical="center"/>
      <protection/>
    </xf>
    <xf numFmtId="0" fontId="8" fillId="0" borderId="8" xfId="22" applyNumberFormat="1" applyFont="1" applyFill="1" applyBorder="1" applyAlignment="1" applyProtection="1">
      <alignment vertical="center"/>
      <protection/>
    </xf>
    <xf numFmtId="0" fontId="8" fillId="0" borderId="6" xfId="22" applyNumberFormat="1" applyFont="1" applyFill="1" applyBorder="1" applyAlignment="1" applyProtection="1">
      <alignment vertical="center"/>
      <protection/>
    </xf>
    <xf numFmtId="10" fontId="7" fillId="0" borderId="10" xfId="22" applyNumberFormat="1" applyFont="1" applyFill="1" applyBorder="1" applyAlignment="1" applyProtection="1">
      <alignment vertical="center"/>
      <protection/>
    </xf>
    <xf numFmtId="165" fontId="2" fillId="0" borderId="10" xfId="22" applyNumberFormat="1" applyFont="1" applyFill="1" applyBorder="1" applyAlignment="1" applyProtection="1">
      <alignment vertical="center"/>
      <protection/>
    </xf>
    <xf numFmtId="3" fontId="0" fillId="0" borderId="30" xfId="22" applyNumberFormat="1" applyFont="1" applyFill="1" applyBorder="1" applyAlignment="1" applyProtection="1">
      <alignment vertical="center"/>
      <protection/>
    </xf>
    <xf numFmtId="0" fontId="8" fillId="0" borderId="3" xfId="22" applyNumberFormat="1" applyFont="1" applyFill="1" applyBorder="1" applyAlignment="1" applyProtection="1">
      <alignment vertical="center"/>
      <protection/>
    </xf>
    <xf numFmtId="0" fontId="8" fillId="0" borderId="1" xfId="22" applyNumberFormat="1" applyFont="1" applyFill="1" applyBorder="1" applyAlignment="1" applyProtection="1">
      <alignment vertical="center"/>
      <protection/>
    </xf>
    <xf numFmtId="4" fontId="2" fillId="0" borderId="11" xfId="22" applyNumberFormat="1" applyFont="1" applyFill="1" applyBorder="1" applyAlignment="1" applyProtection="1">
      <alignment vertical="center"/>
      <protection/>
    </xf>
    <xf numFmtId="3" fontId="0" fillId="0" borderId="38" xfId="22" applyNumberFormat="1" applyFont="1" applyFill="1" applyBorder="1" applyAlignment="1" applyProtection="1">
      <alignment vertical="center"/>
      <protection/>
    </xf>
    <xf numFmtId="0" fontId="9" fillId="5" borderId="34" xfId="22" applyNumberFormat="1" applyFont="1" applyFill="1" applyBorder="1" applyAlignment="1" applyProtection="1">
      <alignment vertical="center"/>
      <protection/>
    </xf>
    <xf numFmtId="0" fontId="0" fillId="5" borderId="34" xfId="22" applyNumberFormat="1" applyFont="1" applyFill="1" applyBorder="1" applyAlignment="1" applyProtection="1">
      <alignment horizontal="center" vertical="center"/>
      <protection/>
    </xf>
    <xf numFmtId="0" fontId="8" fillId="5" borderId="34" xfId="22" applyNumberFormat="1" applyFont="1" applyFill="1" applyBorder="1" applyAlignment="1" applyProtection="1">
      <alignment horizontal="center" vertical="center"/>
      <protection/>
    </xf>
    <xf numFmtId="0" fontId="8" fillId="0" borderId="40" xfId="22" applyNumberFormat="1" applyFont="1" applyFill="1" applyBorder="1" applyAlignment="1" applyProtection="1">
      <alignment vertical="center"/>
      <protection/>
    </xf>
    <xf numFmtId="0" fontId="8" fillId="0" borderId="47" xfId="22" applyNumberFormat="1" applyFont="1" applyFill="1" applyBorder="1" applyAlignment="1" applyProtection="1">
      <alignment vertical="center"/>
      <protection/>
    </xf>
    <xf numFmtId="165" fontId="8" fillId="0" borderId="47" xfId="22" applyNumberFormat="1" applyFont="1" applyFill="1" applyBorder="1" applyAlignment="1" applyProtection="1">
      <alignment horizontal="left" vertical="center"/>
      <protection/>
    </xf>
    <xf numFmtId="165" fontId="9" fillId="0" borderId="47" xfId="22" applyNumberFormat="1" applyFont="1" applyFill="1" applyBorder="1" applyAlignment="1" applyProtection="1">
      <alignment vertical="center"/>
      <protection/>
    </xf>
    <xf numFmtId="0" fontId="8" fillId="0" borderId="13" xfId="22" applyNumberFormat="1" applyFont="1" applyFill="1" applyBorder="1" applyAlignment="1" applyProtection="1">
      <alignment vertical="center"/>
      <protection/>
    </xf>
    <xf numFmtId="3" fontId="0" fillId="0" borderId="20" xfId="22" applyNumberFormat="1" applyFont="1" applyFill="1" applyBorder="1" applyAlignment="1" applyProtection="1">
      <alignment vertical="center"/>
      <protection/>
    </xf>
    <xf numFmtId="0" fontId="0" fillId="0" borderId="19" xfId="22" applyNumberFormat="1" applyFont="1" applyFill="1" applyBorder="1" applyAlignment="1" applyProtection="1">
      <alignment vertical="center"/>
      <protection/>
    </xf>
    <xf numFmtId="166" fontId="0" fillId="0" borderId="20" xfId="22" applyNumberFormat="1" applyFont="1" applyFill="1" applyBorder="1" applyAlignment="1" applyProtection="1">
      <alignment vertical="center"/>
      <protection/>
    </xf>
    <xf numFmtId="0" fontId="0" fillId="0" borderId="20" xfId="22" applyNumberFormat="1" applyFont="1" applyFill="1" applyBorder="1" applyAlignment="1" applyProtection="1">
      <alignment vertical="center"/>
      <protection/>
    </xf>
    <xf numFmtId="3" fontId="0" fillId="0" borderId="37" xfId="22" applyNumberFormat="1" applyFont="1" applyFill="1" applyBorder="1" applyAlignment="1" applyProtection="1">
      <alignment vertical="center"/>
      <protection/>
    </xf>
    <xf numFmtId="166" fontId="0" fillId="0" borderId="37" xfId="22" applyNumberFormat="1" applyFont="1" applyFill="1" applyBorder="1" applyAlignment="1" applyProtection="1">
      <alignment vertical="center"/>
      <protection/>
    </xf>
    <xf numFmtId="0" fontId="0" fillId="0" borderId="48" xfId="22" applyNumberFormat="1" applyFont="1" applyFill="1" applyBorder="1" applyAlignment="1" applyProtection="1">
      <alignment vertical="center"/>
      <protection/>
    </xf>
    <xf numFmtId="0" fontId="0" fillId="0" borderId="26" xfId="22" applyNumberFormat="1" applyFont="1" applyFill="1" applyBorder="1" applyAlignment="1" applyProtection="1">
      <alignment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0" xfId="22" applyNumberFormat="1" applyFont="1" applyFill="1" applyBorder="1" applyAlignment="1" applyProtection="1">
      <alignment vertical="center"/>
      <protection/>
    </xf>
    <xf numFmtId="0" fontId="0" fillId="0" borderId="11" xfId="22" applyNumberFormat="1" applyFont="1" applyFill="1" applyBorder="1" applyAlignment="1" applyProtection="1">
      <alignment vertical="center"/>
      <protection/>
    </xf>
    <xf numFmtId="0" fontId="0" fillId="0" borderId="11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46" xfId="22" applyNumberFormat="1" applyFont="1" applyFill="1" applyBorder="1" applyAlignment="1" applyProtection="1">
      <alignment horizontal="left" vertical="center"/>
      <protection/>
    </xf>
    <xf numFmtId="165" fontId="0" fillId="0" borderId="12" xfId="22" applyNumberFormat="1" applyFont="1" applyFill="1" applyBorder="1" applyAlignment="1" applyProtection="1">
      <alignment vertical="center"/>
      <protection/>
    </xf>
    <xf numFmtId="0" fontId="0" fillId="0" borderId="46" xfId="22" applyNumberFormat="1" applyFont="1" applyFill="1" applyBorder="1" applyAlignment="1" applyProtection="1">
      <alignment vertical="center"/>
      <protection/>
    </xf>
    <xf numFmtId="0" fontId="8" fillId="0" borderId="41" xfId="22" applyNumberFormat="1" applyFont="1" applyFill="1" applyBorder="1" applyAlignment="1" applyProtection="1">
      <alignment vertical="center"/>
      <protection/>
    </xf>
    <xf numFmtId="0" fontId="8" fillId="0" borderId="42" xfId="22" applyNumberFormat="1" applyFont="1" applyFill="1" applyBorder="1" applyAlignment="1" applyProtection="1">
      <alignment vertical="center"/>
      <protection/>
    </xf>
    <xf numFmtId="0" fontId="5" fillId="0" borderId="22" xfId="22" applyNumberFormat="1" applyFont="1" applyFill="1" applyBorder="1" applyAlignment="1" applyProtection="1">
      <alignment vertical="center"/>
      <protection/>
    </xf>
    <xf numFmtId="0" fontId="5" fillId="0" borderId="23" xfId="22" applyNumberFormat="1" applyFont="1" applyFill="1" applyBorder="1" applyAlignment="1" applyProtection="1">
      <alignment vertical="center"/>
      <protection/>
    </xf>
    <xf numFmtId="0" fontId="5" fillId="0" borderId="25" xfId="22" applyNumberFormat="1" applyFont="1" applyFill="1" applyBorder="1" applyAlignment="1" applyProtection="1">
      <alignment vertical="center"/>
      <protection/>
    </xf>
    <xf numFmtId="0" fontId="5" fillId="0" borderId="28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29" xfId="22" applyNumberFormat="1" applyFont="1" applyFill="1" applyBorder="1" applyAlignment="1" applyProtection="1">
      <alignment vertical="center"/>
      <protection/>
    </xf>
    <xf numFmtId="0" fontId="5" fillId="0" borderId="28" xfId="22" applyNumberFormat="1" applyFont="1" applyFill="1" applyBorder="1" applyAlignment="1" applyProtection="1">
      <alignment/>
      <protection/>
    </xf>
    <xf numFmtId="0" fontId="5" fillId="0" borderId="0" xfId="22" applyNumberFormat="1" applyFont="1" applyFill="1" applyAlignment="1" applyProtection="1">
      <alignment/>
      <protection/>
    </xf>
    <xf numFmtId="0" fontId="5" fillId="0" borderId="29" xfId="22" applyNumberFormat="1" applyFont="1" applyFill="1" applyBorder="1" applyAlignment="1" applyProtection="1">
      <alignment/>
      <protection/>
    </xf>
    <xf numFmtId="0" fontId="5" fillId="0" borderId="41" xfId="22" applyNumberFormat="1" applyFont="1" applyFill="1" applyBorder="1" applyAlignment="1" applyProtection="1">
      <alignment vertical="center"/>
      <protection/>
    </xf>
    <xf numFmtId="0" fontId="5" fillId="0" borderId="42" xfId="22" applyNumberFormat="1" applyFont="1" applyFill="1" applyBorder="1" applyAlignment="1" applyProtection="1">
      <alignment vertical="center"/>
      <protection/>
    </xf>
    <xf numFmtId="0" fontId="5" fillId="0" borderId="45" xfId="22" applyNumberFormat="1" applyFont="1" applyFill="1" applyBorder="1" applyAlignment="1" applyProtection="1">
      <alignment vertical="center"/>
      <protection/>
    </xf>
    <xf numFmtId="0" fontId="3" fillId="0" borderId="40" xfId="22" applyNumberFormat="1" applyFont="1" applyFill="1" applyBorder="1" applyAlignment="1" applyProtection="1">
      <alignment horizontal="left" vertical="center"/>
      <protection/>
    </xf>
    <xf numFmtId="0" fontId="3" fillId="0" borderId="47" xfId="22" applyNumberFormat="1" applyFont="1" applyFill="1" applyBorder="1" applyAlignment="1" applyProtection="1">
      <alignment horizontal="left" vertical="center"/>
      <protection/>
    </xf>
    <xf numFmtId="0" fontId="4" fillId="0" borderId="47" xfId="22" applyNumberFormat="1" applyFont="1" applyFill="1" applyBorder="1" applyAlignment="1" applyProtection="1">
      <alignment horizontal="left" vertical="center"/>
      <protection/>
    </xf>
    <xf numFmtId="0" fontId="3" fillId="0" borderId="13" xfId="22" applyNumberFormat="1" applyFont="1" applyFill="1" applyBorder="1" applyAlignment="1" applyProtection="1">
      <alignment horizontal="left" vertical="center"/>
      <protection/>
    </xf>
    <xf numFmtId="0" fontId="7" fillId="4" borderId="49" xfId="22" applyNumberFormat="1" applyFont="1" applyFill="1" applyBorder="1" applyAlignment="1" applyProtection="1">
      <alignment horizontal="center" vertical="center" wrapText="1"/>
      <protection/>
    </xf>
    <xf numFmtId="0" fontId="7" fillId="4" borderId="50" xfId="22" applyNumberFormat="1" applyFont="1" applyFill="1" applyBorder="1" applyAlignment="1" applyProtection="1">
      <alignment horizontal="center" vertical="center" wrapText="1"/>
      <protection/>
    </xf>
    <xf numFmtId="1" fontId="7" fillId="4" borderId="51" xfId="22" applyNumberFormat="1" applyFont="1" applyFill="1" applyBorder="1" applyAlignment="1" applyProtection="1">
      <alignment horizontal="center" vertical="center" wrapText="1"/>
      <protection/>
    </xf>
    <xf numFmtId="0" fontId="7" fillId="4" borderId="52" xfId="22" applyNumberFormat="1" applyFont="1" applyFill="1" applyBorder="1" applyAlignment="1" applyProtection="1">
      <alignment horizontal="center" vertical="center" wrapText="1"/>
      <protection/>
    </xf>
    <xf numFmtId="0" fontId="7" fillId="4" borderId="53" xfId="22" applyNumberFormat="1" applyFont="1" applyFill="1" applyBorder="1" applyAlignment="1" applyProtection="1">
      <alignment horizontal="center" vertical="center" wrapText="1"/>
      <protection/>
    </xf>
    <xf numFmtId="1" fontId="7" fillId="4" borderId="54" xfId="22" applyNumberFormat="1" applyFont="1" applyFill="1" applyBorder="1" applyAlignment="1" applyProtection="1">
      <alignment horizontal="center" vertical="center" wrapText="1"/>
      <protection/>
    </xf>
    <xf numFmtId="0" fontId="7" fillId="3" borderId="0" xfId="22" applyNumberFormat="1" applyFont="1" applyFill="1" applyAlignment="1" applyProtection="1">
      <alignment vertical="center"/>
      <protection/>
    </xf>
    <xf numFmtId="1" fontId="7" fillId="3" borderId="0" xfId="22" applyNumberFormat="1" applyFont="1" applyFill="1" applyAlignment="1" applyProtection="1">
      <alignment vertical="center"/>
      <protection/>
    </xf>
    <xf numFmtId="14" fontId="7" fillId="3" borderId="0" xfId="22" applyNumberFormat="1" applyFont="1" applyFill="1" applyAlignment="1" applyProtection="1">
      <alignment horizontal="left" vertical="center"/>
      <protection/>
    </xf>
    <xf numFmtId="1" fontId="6" fillId="3" borderId="0" xfId="22" applyNumberFormat="1" applyFont="1" applyFill="1" applyAlignment="1" applyProtection="1">
      <alignment vertical="center"/>
      <protection/>
    </xf>
    <xf numFmtId="1" fontId="13" fillId="3" borderId="0" xfId="22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ekapitulace stavby" xfId="20"/>
    <cellStyle name="normální_Svážnice - stafi" xfId="21"/>
    <cellStyle name="normální_Svážnice - stafi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pane ySplit="8" topLeftCell="A9" activePane="bottomLeft" state="frozen"/>
      <selection pane="bottomLeft" activeCell="B18" sqref="B18"/>
    </sheetView>
  </sheetViews>
  <sheetFormatPr defaultColWidth="9.00390625" defaultRowHeight="12" customHeight="1"/>
  <cols>
    <col min="1" max="1" width="10.75390625" style="80" customWidth="1"/>
    <col min="2" max="2" width="42.75390625" style="79" customWidth="1"/>
    <col min="3" max="3" width="12.75390625" style="79" customWidth="1"/>
    <col min="4" max="4" width="11.75390625" style="79" customWidth="1"/>
    <col min="5" max="5" width="12.125" style="79" customWidth="1"/>
    <col min="6" max="6" width="10.75390625" style="79" customWidth="1"/>
    <col min="7" max="7" width="11.375" style="79" customWidth="1"/>
    <col min="8" max="16384" width="9.125" style="81" customWidth="1"/>
  </cols>
  <sheetData>
    <row r="1" spans="1:7" s="79" customFormat="1" ht="22.5" customHeight="1">
      <c r="A1" s="58" t="s">
        <v>195</v>
      </c>
      <c r="B1" s="59"/>
      <c r="C1" s="59"/>
      <c r="D1" s="59"/>
      <c r="E1" s="59"/>
      <c r="F1" s="59"/>
      <c r="G1" s="59"/>
    </row>
    <row r="2" spans="1:7" s="79" customFormat="1" ht="20.1" customHeight="1">
      <c r="A2" s="60"/>
      <c r="B2" s="59"/>
      <c r="C2" s="59"/>
      <c r="D2" s="59"/>
      <c r="E2" s="59"/>
      <c r="F2" s="59"/>
      <c r="G2" s="59"/>
    </row>
    <row r="3" spans="1:7" s="79" customFormat="1" ht="15" customHeight="1">
      <c r="A3" s="61" t="s">
        <v>196</v>
      </c>
      <c r="B3" s="62" t="s">
        <v>191</v>
      </c>
      <c r="C3" s="63"/>
      <c r="D3" s="63" t="s">
        <v>197</v>
      </c>
      <c r="E3" s="64">
        <v>41646</v>
      </c>
      <c r="F3" s="63"/>
      <c r="G3" s="63"/>
    </row>
    <row r="4" spans="1:7" s="79" customFormat="1" ht="12.75" customHeight="1">
      <c r="A4" s="63" t="s">
        <v>198</v>
      </c>
      <c r="B4" s="65" t="s">
        <v>193</v>
      </c>
      <c r="C4" s="63"/>
      <c r="D4" s="63" t="s">
        <v>199</v>
      </c>
      <c r="E4" s="65"/>
      <c r="F4" s="63"/>
      <c r="G4" s="63"/>
    </row>
    <row r="5" spans="1:7" s="79" customFormat="1" ht="12.75" customHeight="1">
      <c r="A5" s="63" t="s">
        <v>200</v>
      </c>
      <c r="B5" s="65" t="s">
        <v>194</v>
      </c>
      <c r="C5" s="63"/>
      <c r="D5" s="63" t="s">
        <v>201</v>
      </c>
      <c r="E5" s="63" t="s">
        <v>202</v>
      </c>
      <c r="F5" s="63"/>
      <c r="G5" s="63"/>
    </row>
    <row r="6" spans="1:7" s="79" customFormat="1" ht="6.75" customHeight="1" thickBot="1">
      <c r="A6" s="66"/>
      <c r="B6" s="63"/>
      <c r="C6" s="63"/>
      <c r="D6" s="63"/>
      <c r="E6" s="63"/>
      <c r="F6" s="63"/>
      <c r="G6" s="63"/>
    </row>
    <row r="7" spans="1:7" s="79" customFormat="1" ht="30" customHeight="1" thickBot="1">
      <c r="A7" s="67" t="s">
        <v>203</v>
      </c>
      <c r="B7" s="68" t="s">
        <v>204</v>
      </c>
      <c r="C7" s="68" t="s">
        <v>205</v>
      </c>
      <c r="D7" s="68" t="s">
        <v>206</v>
      </c>
      <c r="E7" s="67" t="s">
        <v>207</v>
      </c>
      <c r="F7" s="68" t="s">
        <v>55</v>
      </c>
      <c r="G7" s="67" t="s">
        <v>208</v>
      </c>
    </row>
    <row r="8" spans="1:7" s="79" customFormat="1" ht="15" customHeight="1">
      <c r="A8" s="66"/>
      <c r="B8" s="63"/>
      <c r="C8" s="63"/>
      <c r="D8" s="63"/>
      <c r="E8" s="63"/>
      <c r="F8" s="63"/>
      <c r="G8" s="63"/>
    </row>
    <row r="9" spans="1:7" s="79" customFormat="1" ht="15" customHeight="1">
      <c r="A9" s="69">
        <v>5</v>
      </c>
      <c r="B9" s="70" t="s">
        <v>216</v>
      </c>
      <c r="C9" s="71"/>
      <c r="D9" s="71"/>
      <c r="E9" s="71">
        <f>SUM(C9:D9)</f>
        <v>0</v>
      </c>
      <c r="F9" s="71"/>
      <c r="G9" s="71">
        <f>SUM(F9,E9)</f>
        <v>0</v>
      </c>
    </row>
    <row r="10" spans="1:7" s="79" customFormat="1" ht="15" customHeight="1">
      <c r="A10" s="69">
        <v>6</v>
      </c>
      <c r="B10" s="70" t="str">
        <f ca="1">'KRYCÍ LIST OBJEKTU 0006'!$E$4</f>
        <v>2.ETAPA - OPRAVA STŘEŠNÍHO PLÁŠTĚ SO.06</v>
      </c>
      <c r="C10" s="71">
        <f ca="1">'KRYCÍ LIST OBJEKTU 0004'!$E$25</f>
        <v>0</v>
      </c>
      <c r="D10" s="71">
        <f ca="1">'KRYCÍ LIST OBJEKTU 0004'!$P$25</f>
        <v>0</v>
      </c>
      <c r="E10" s="71">
        <f ca="1">SUM(C10:D10)</f>
        <v>0</v>
      </c>
      <c r="F10" s="71">
        <f ca="1">'KRYCÍ LIST OBJEKTU 0004'!$P$30</f>
        <v>0</v>
      </c>
      <c r="G10" s="71">
        <f>SUM(F10,E10)</f>
        <v>0</v>
      </c>
    </row>
    <row r="11" spans="1:7" s="79" customFormat="1" ht="15" customHeight="1">
      <c r="A11" s="69"/>
      <c r="B11" s="70"/>
      <c r="C11" s="71"/>
      <c r="D11" s="71"/>
      <c r="E11" s="71">
        <f ca="1">SUM(C11:D11)</f>
        <v>0</v>
      </c>
      <c r="F11" s="71"/>
      <c r="G11" s="71">
        <f>SUM(F11,E11)</f>
        <v>0</v>
      </c>
    </row>
    <row r="12" spans="1:7" s="79" customFormat="1" ht="15" customHeight="1">
      <c r="A12" s="69"/>
      <c r="B12" s="70"/>
      <c r="C12" s="71">
        <f ca="1">'KRYCÍ LIST OBJEKTU 0006'!$E$25</f>
        <v>0</v>
      </c>
      <c r="D12" s="71">
        <f ca="1">'KRYCÍ LIST OBJEKTU 0006'!$P$25</f>
        <v>0</v>
      </c>
      <c r="E12" s="71">
        <f ca="1">SUM(C12:D12)</f>
        <v>0</v>
      </c>
      <c r="F12" s="71">
        <f ca="1">'KRYCÍ LIST OBJEKTU 0006'!$P$30</f>
        <v>0</v>
      </c>
      <c r="G12" s="71">
        <f>SUM(F12,E12)</f>
        <v>0</v>
      </c>
    </row>
    <row r="13" spans="1:7" s="79" customFormat="1" ht="15" customHeight="1" thickBot="1">
      <c r="A13" s="72" t="s">
        <v>12</v>
      </c>
      <c r="B13" s="73" t="s">
        <v>12</v>
      </c>
      <c r="C13" s="74" t="s">
        <v>12</v>
      </c>
      <c r="D13" s="74" t="s">
        <v>12</v>
      </c>
      <c r="E13" s="74" t="s">
        <v>12</v>
      </c>
      <c r="F13" s="74" t="s">
        <v>12</v>
      </c>
      <c r="G13" s="75" t="s">
        <v>12</v>
      </c>
    </row>
    <row r="14" spans="1:7" s="79" customFormat="1" ht="15" customHeight="1" thickBot="1">
      <c r="A14" s="76" t="s">
        <v>12</v>
      </c>
      <c r="B14" s="77" t="s">
        <v>209</v>
      </c>
      <c r="C14" s="78">
        <f>SUM(C9:C13)</f>
        <v>0</v>
      </c>
      <c r="D14" s="78">
        <f>SUM(D9:D13)</f>
        <v>0</v>
      </c>
      <c r="E14" s="78">
        <f>SUM(E9:E13)</f>
        <v>0</v>
      </c>
      <c r="F14" s="78">
        <f>SUM(F9:F13)</f>
        <v>0</v>
      </c>
      <c r="G14" s="78">
        <f>SUM(G9:G13)</f>
        <v>0</v>
      </c>
    </row>
    <row r="15" s="79" customFormat="1" ht="15" customHeight="1">
      <c r="A15" s="80"/>
    </row>
    <row r="16" s="79" customFormat="1" ht="15" customHeight="1">
      <c r="A16" s="80"/>
    </row>
    <row r="17" ht="11.25" customHeight="1"/>
  </sheetData>
  <printOptions/>
  <pageMargins left="0.39375001192092896" right="0.39375001192092896" top="0.7875000238418579" bottom="0.7875000238418579" header="0" footer="0"/>
  <pageSetup blackAndWhite="1" fitToHeight="100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5" sqref="E5"/>
    </sheetView>
  </sheetViews>
  <sheetFormatPr defaultColWidth="9.00390625" defaultRowHeight="12.75"/>
  <cols>
    <col min="1" max="1" width="2.25390625" style="82" customWidth="1"/>
    <col min="2" max="2" width="2.75390625" style="82" customWidth="1"/>
    <col min="3" max="3" width="2.625" style="82" customWidth="1"/>
    <col min="4" max="4" width="7.625" style="82" customWidth="1"/>
    <col min="5" max="5" width="15.875" style="82" customWidth="1"/>
    <col min="6" max="6" width="0.875" style="82" customWidth="1"/>
    <col min="7" max="7" width="2.125" style="82" customWidth="1"/>
    <col min="8" max="8" width="2.875" style="82" customWidth="1"/>
    <col min="9" max="9" width="11.00390625" style="82" customWidth="1"/>
    <col min="10" max="10" width="14.125" style="82" customWidth="1"/>
    <col min="11" max="11" width="0.74609375" style="82" customWidth="1"/>
    <col min="12" max="12" width="2.375" style="82" customWidth="1"/>
    <col min="13" max="13" width="4.75390625" style="82" customWidth="1"/>
    <col min="14" max="14" width="12.875" style="82" customWidth="1"/>
    <col min="15" max="15" width="6.00390625" style="82" customWidth="1"/>
    <col min="16" max="16" width="16.25390625" style="82" customWidth="1"/>
    <col min="17" max="17" width="1.625" style="82" customWidth="1"/>
    <col min="18" max="16384" width="9.125" style="82" customWidth="1"/>
  </cols>
  <sheetData>
    <row r="1" spans="1:17" ht="53.25" customHeight="1" thickBot="1">
      <c r="A1" s="204"/>
      <c r="B1" s="202"/>
      <c r="C1" s="202"/>
      <c r="D1" s="202"/>
      <c r="E1" s="202"/>
      <c r="F1" s="203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1"/>
    </row>
    <row r="2" spans="1:17" ht="16.5" customHeight="1">
      <c r="A2" s="200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8"/>
    </row>
    <row r="3" spans="1:17" ht="16.5" customHeight="1">
      <c r="A3" s="194"/>
      <c r="B3" s="193" t="s">
        <v>4</v>
      </c>
      <c r="C3" s="193"/>
      <c r="D3" s="193"/>
      <c r="E3" s="5" t="s">
        <v>191</v>
      </c>
      <c r="F3" s="6"/>
      <c r="G3" s="6"/>
      <c r="H3" s="6"/>
      <c r="I3" s="6"/>
      <c r="J3" s="7"/>
      <c r="K3" s="4"/>
      <c r="L3" s="8"/>
      <c r="M3" s="8"/>
      <c r="N3" s="4" t="s">
        <v>5</v>
      </c>
      <c r="O3" s="9" t="s">
        <v>6</v>
      </c>
      <c r="P3" s="10"/>
      <c r="Q3" s="192"/>
    </row>
    <row r="4" spans="1:17" ht="16.5" customHeight="1">
      <c r="A4" s="194"/>
      <c r="B4" s="193" t="s">
        <v>7</v>
      </c>
      <c r="C4" s="193"/>
      <c r="D4" s="193"/>
      <c r="E4" s="11" t="s">
        <v>216</v>
      </c>
      <c r="F4" s="12"/>
      <c r="G4" s="12"/>
      <c r="H4" s="12"/>
      <c r="I4" s="12"/>
      <c r="J4" s="13"/>
      <c r="K4" s="4"/>
      <c r="L4" s="8"/>
      <c r="M4" s="8"/>
      <c r="N4" s="4" t="s">
        <v>8</v>
      </c>
      <c r="O4" s="14" t="s">
        <v>6</v>
      </c>
      <c r="P4" s="15"/>
      <c r="Q4" s="192"/>
    </row>
    <row r="5" spans="1:17" ht="16.5" customHeight="1">
      <c r="A5" s="194"/>
      <c r="B5" s="193" t="s">
        <v>9</v>
      </c>
      <c r="C5" s="193"/>
      <c r="D5" s="193"/>
      <c r="E5" s="16" t="s">
        <v>6</v>
      </c>
      <c r="F5" s="17"/>
      <c r="G5" s="17"/>
      <c r="H5" s="17"/>
      <c r="I5" s="17"/>
      <c r="J5" s="18"/>
      <c r="K5" s="4"/>
      <c r="L5" s="8"/>
      <c r="M5" s="8"/>
      <c r="N5" s="4" t="s">
        <v>10</v>
      </c>
      <c r="O5" s="19" t="s">
        <v>192</v>
      </c>
      <c r="P5" s="20"/>
      <c r="Q5" s="192"/>
    </row>
    <row r="6" spans="1:17" ht="16.5" customHeight="1">
      <c r="A6" s="197"/>
      <c r="B6" s="196"/>
      <c r="C6" s="196"/>
      <c r="D6" s="196"/>
      <c r="E6" s="21"/>
      <c r="F6" s="21"/>
      <c r="G6" s="21"/>
      <c r="H6" s="21"/>
      <c r="I6" s="21"/>
      <c r="J6" s="22"/>
      <c r="K6" s="21"/>
      <c r="L6" s="21"/>
      <c r="M6" s="21"/>
      <c r="N6" s="21" t="s">
        <v>11</v>
      </c>
      <c r="O6" s="21" t="s">
        <v>80</v>
      </c>
      <c r="P6" s="21"/>
      <c r="Q6" s="195"/>
    </row>
    <row r="7" spans="1:17" ht="16.5" customHeight="1">
      <c r="A7" s="194" t="s">
        <v>12</v>
      </c>
      <c r="B7" s="193" t="s">
        <v>13</v>
      </c>
      <c r="C7" s="193"/>
      <c r="D7" s="193"/>
      <c r="E7" s="23" t="s">
        <v>193</v>
      </c>
      <c r="F7" s="24"/>
      <c r="G7" s="24"/>
      <c r="H7" s="24"/>
      <c r="I7" s="24"/>
      <c r="J7" s="25"/>
      <c r="K7" s="4"/>
      <c r="L7" s="26"/>
      <c r="M7" s="27"/>
      <c r="N7" s="28" t="s">
        <v>6</v>
      </c>
      <c r="O7" s="29" t="s">
        <v>6</v>
      </c>
      <c r="P7" s="30"/>
      <c r="Q7" s="192"/>
    </row>
    <row r="8" spans="1:17" ht="16.5" customHeight="1">
      <c r="A8" s="194"/>
      <c r="B8" s="193" t="s">
        <v>14</v>
      </c>
      <c r="C8" s="193"/>
      <c r="D8" s="193"/>
      <c r="E8" s="14" t="s">
        <v>194</v>
      </c>
      <c r="F8" s="31"/>
      <c r="G8" s="31"/>
      <c r="H8" s="31"/>
      <c r="I8" s="31"/>
      <c r="J8" s="32"/>
      <c r="K8" s="4"/>
      <c r="L8" s="26"/>
      <c r="M8" s="27"/>
      <c r="N8" s="28"/>
      <c r="O8" s="33" t="s">
        <v>6</v>
      </c>
      <c r="P8" s="30"/>
      <c r="Q8" s="192"/>
    </row>
    <row r="9" spans="1:17" ht="16.5" customHeight="1">
      <c r="A9" s="194"/>
      <c r="B9" s="193" t="s">
        <v>15</v>
      </c>
      <c r="C9" s="193"/>
      <c r="D9" s="193"/>
      <c r="E9" s="19"/>
      <c r="F9" s="34"/>
      <c r="G9" s="34"/>
      <c r="H9" s="34"/>
      <c r="I9" s="34"/>
      <c r="J9" s="35"/>
      <c r="K9" s="4"/>
      <c r="L9" s="26"/>
      <c r="M9" s="27"/>
      <c r="N9" s="28"/>
      <c r="O9" s="33"/>
      <c r="P9" s="30"/>
      <c r="Q9" s="192"/>
    </row>
    <row r="10" spans="1:17" ht="16.5" customHeight="1">
      <c r="A10" s="197"/>
      <c r="B10" s="196"/>
      <c r="C10" s="196"/>
      <c r="D10" s="196"/>
      <c r="E10" s="21" t="s">
        <v>16</v>
      </c>
      <c r="F10" s="21"/>
      <c r="G10" s="36" t="s">
        <v>17</v>
      </c>
      <c r="H10" s="36"/>
      <c r="I10" s="36"/>
      <c r="J10" s="21"/>
      <c r="K10" s="21"/>
      <c r="L10" s="37"/>
      <c r="M10" s="21"/>
      <c r="N10" s="21" t="s">
        <v>18</v>
      </c>
      <c r="O10" s="21"/>
      <c r="P10" s="21" t="s">
        <v>19</v>
      </c>
      <c r="Q10" s="195"/>
    </row>
    <row r="11" spans="1:17" ht="16.5" customHeight="1">
      <c r="A11" s="194"/>
      <c r="B11" s="193"/>
      <c r="C11" s="193"/>
      <c r="D11" s="193"/>
      <c r="E11" s="38"/>
      <c r="F11" s="4"/>
      <c r="G11" s="33"/>
      <c r="H11" s="39"/>
      <c r="I11" s="30" t="s">
        <v>20</v>
      </c>
      <c r="J11" s="4"/>
      <c r="K11" s="4"/>
      <c r="L11" s="8"/>
      <c r="M11" s="26"/>
      <c r="N11" s="40">
        <v>41645</v>
      </c>
      <c r="O11" s="4"/>
      <c r="P11" s="41"/>
      <c r="Q11" s="192"/>
    </row>
    <row r="12" spans="1:17" ht="18" customHeight="1" thickBot="1">
      <c r="A12" s="191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89"/>
    </row>
    <row r="13" spans="1:17" ht="23.1" customHeight="1">
      <c r="A13" s="145"/>
      <c r="B13" s="188"/>
      <c r="C13" s="188"/>
      <c r="D13" s="188"/>
      <c r="E13" s="188" t="s">
        <v>21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7"/>
    </row>
    <row r="14" spans="1:17" ht="23.1" customHeight="1">
      <c r="A14" s="186"/>
      <c r="B14" s="179"/>
      <c r="C14" s="179"/>
      <c r="D14" s="179"/>
      <c r="E14" s="185" t="s">
        <v>6</v>
      </c>
      <c r="F14" s="179"/>
      <c r="G14" s="180"/>
      <c r="H14" s="179"/>
      <c r="I14" s="179"/>
      <c r="J14" s="185" t="s">
        <v>6</v>
      </c>
      <c r="K14" s="181"/>
      <c r="L14" s="180"/>
      <c r="M14" s="179"/>
      <c r="N14" s="179"/>
      <c r="O14" s="185" t="s">
        <v>6</v>
      </c>
      <c r="P14" s="185"/>
      <c r="Q14" s="178"/>
    </row>
    <row r="15" spans="1:17" ht="23.1" customHeight="1">
      <c r="A15" s="184"/>
      <c r="B15" s="183" t="s">
        <v>22</v>
      </c>
      <c r="C15" s="183"/>
      <c r="D15" s="182"/>
      <c r="E15" s="180" t="s">
        <v>23</v>
      </c>
      <c r="F15" s="181"/>
      <c r="G15" s="180"/>
      <c r="H15" s="179" t="s">
        <v>22</v>
      </c>
      <c r="I15" s="181"/>
      <c r="J15" s="180" t="s">
        <v>23</v>
      </c>
      <c r="K15" s="181"/>
      <c r="L15" s="180"/>
      <c r="M15" s="179" t="s">
        <v>22</v>
      </c>
      <c r="N15" s="179"/>
      <c r="O15" s="180" t="s">
        <v>23</v>
      </c>
      <c r="P15" s="179"/>
      <c r="Q15" s="178"/>
    </row>
    <row r="16" spans="1:17" ht="23.1" customHeight="1" thickBot="1">
      <c r="A16" s="177"/>
      <c r="B16" s="174"/>
      <c r="C16" s="174"/>
      <c r="D16" s="176">
        <v>0</v>
      </c>
      <c r="E16" s="84">
        <v>0</v>
      </c>
      <c r="F16" s="175"/>
      <c r="G16" s="172"/>
      <c r="H16" s="174"/>
      <c r="I16" s="176">
        <v>0</v>
      </c>
      <c r="J16" s="84">
        <v>0</v>
      </c>
      <c r="K16" s="175"/>
      <c r="L16" s="172"/>
      <c r="M16" s="174"/>
      <c r="N16" s="173">
        <v>0</v>
      </c>
      <c r="O16" s="172"/>
      <c r="P16" s="171">
        <v>0</v>
      </c>
      <c r="Q16" s="83"/>
    </row>
    <row r="17" spans="1:17" ht="25.5" customHeight="1" thickBot="1">
      <c r="A17" s="170"/>
      <c r="B17" s="167"/>
      <c r="C17" s="167"/>
      <c r="D17" s="167"/>
      <c r="E17" s="167" t="s">
        <v>24</v>
      </c>
      <c r="F17" s="167"/>
      <c r="G17" s="167"/>
      <c r="H17" s="169"/>
      <c r="I17" s="168" t="s">
        <v>1</v>
      </c>
      <c r="J17" s="167"/>
      <c r="K17" s="167"/>
      <c r="L17" s="167"/>
      <c r="M17" s="167"/>
      <c r="N17" s="167"/>
      <c r="O17" s="167"/>
      <c r="P17" s="167"/>
      <c r="Q17" s="166"/>
    </row>
    <row r="18" spans="1:17" ht="25.5" customHeight="1">
      <c r="A18" s="112" t="s">
        <v>2</v>
      </c>
      <c r="B18" s="165"/>
      <c r="C18" s="110" t="s">
        <v>25</v>
      </c>
      <c r="D18" s="109"/>
      <c r="E18" s="109"/>
      <c r="F18" s="108"/>
      <c r="G18" s="112" t="s">
        <v>26</v>
      </c>
      <c r="H18" s="164"/>
      <c r="I18" s="110" t="s">
        <v>27</v>
      </c>
      <c r="J18" s="109"/>
      <c r="K18" s="108"/>
      <c r="L18" s="112" t="s">
        <v>28</v>
      </c>
      <c r="M18" s="163"/>
      <c r="N18" s="110" t="s">
        <v>29</v>
      </c>
      <c r="O18" s="109"/>
      <c r="P18" s="109"/>
      <c r="Q18" s="108"/>
    </row>
    <row r="19" spans="1:17" ht="23.1" customHeight="1">
      <c r="A19" s="97">
        <v>1</v>
      </c>
      <c r="B19" s="160" t="s">
        <v>30</v>
      </c>
      <c r="C19" s="159"/>
      <c r="D19" s="153" t="s">
        <v>31</v>
      </c>
      <c r="E19" s="48">
        <v>0</v>
      </c>
      <c r="F19" s="158"/>
      <c r="G19" s="97">
        <v>8</v>
      </c>
      <c r="H19" s="96" t="s">
        <v>32</v>
      </c>
      <c r="I19" s="150"/>
      <c r="J19" s="94">
        <v>0</v>
      </c>
      <c r="K19" s="93"/>
      <c r="L19" s="97">
        <v>13</v>
      </c>
      <c r="M19" s="157" t="s">
        <v>33</v>
      </c>
      <c r="N19" s="150"/>
      <c r="O19" s="156">
        <v>0</v>
      </c>
      <c r="P19" s="94">
        <f>PRODUCT(E25,O19)</f>
        <v>0</v>
      </c>
      <c r="Q19" s="93"/>
    </row>
    <row r="20" spans="1:17" ht="23.1" customHeight="1">
      <c r="A20" s="97">
        <v>2</v>
      </c>
      <c r="B20" s="155"/>
      <c r="C20" s="154"/>
      <c r="D20" s="153" t="s">
        <v>34</v>
      </c>
      <c r="E20" s="49">
        <f ca="1">'ROZPOČET OBJEKTU 0004'!$H$24</f>
        <v>0</v>
      </c>
      <c r="F20" s="162"/>
      <c r="G20" s="97">
        <v>9</v>
      </c>
      <c r="H20" s="96" t="s">
        <v>35</v>
      </c>
      <c r="I20" s="150"/>
      <c r="J20" s="94">
        <v>0</v>
      </c>
      <c r="K20" s="93"/>
      <c r="L20" s="97">
        <v>14</v>
      </c>
      <c r="M20" s="157" t="s">
        <v>36</v>
      </c>
      <c r="N20" s="150"/>
      <c r="O20" s="156">
        <v>0</v>
      </c>
      <c r="P20" s="94">
        <f>PRODUCT(E25,O20)</f>
        <v>0</v>
      </c>
      <c r="Q20" s="93"/>
    </row>
    <row r="21" spans="1:17" ht="23.1" customHeight="1">
      <c r="A21" s="97">
        <v>3</v>
      </c>
      <c r="B21" s="160" t="s">
        <v>37</v>
      </c>
      <c r="C21" s="159"/>
      <c r="D21" s="153" t="s">
        <v>31</v>
      </c>
      <c r="E21" s="48">
        <v>0</v>
      </c>
      <c r="F21" s="158"/>
      <c r="G21" s="97">
        <v>10</v>
      </c>
      <c r="H21" s="96" t="s">
        <v>38</v>
      </c>
      <c r="I21" s="150"/>
      <c r="J21" s="94">
        <v>0</v>
      </c>
      <c r="K21" s="93"/>
      <c r="L21" s="97">
        <v>15</v>
      </c>
      <c r="M21" s="157" t="s">
        <v>39</v>
      </c>
      <c r="N21" s="150"/>
      <c r="O21" s="156">
        <v>0</v>
      </c>
      <c r="P21" s="94">
        <f>PRODUCT(E25,O21)</f>
        <v>0</v>
      </c>
      <c r="Q21" s="93"/>
    </row>
    <row r="22" spans="1:17" ht="23.1" customHeight="1">
      <c r="A22" s="97">
        <v>4</v>
      </c>
      <c r="B22" s="155"/>
      <c r="C22" s="154"/>
      <c r="D22" s="153" t="s">
        <v>34</v>
      </c>
      <c r="E22" s="50">
        <f ca="1">'ROZPOČET OBJEKTU 0004'!$H$70</f>
        <v>0</v>
      </c>
      <c r="F22" s="162"/>
      <c r="G22" s="97">
        <v>11</v>
      </c>
      <c r="H22" s="157" t="s">
        <v>6</v>
      </c>
      <c r="I22" s="161"/>
      <c r="J22" s="94">
        <v>0</v>
      </c>
      <c r="K22" s="93"/>
      <c r="L22" s="97">
        <v>16</v>
      </c>
      <c r="M22" s="157" t="s">
        <v>40</v>
      </c>
      <c r="N22" s="150"/>
      <c r="O22" s="156">
        <v>0</v>
      </c>
      <c r="P22" s="94">
        <f>PRODUCT(E25,O22)</f>
        <v>0</v>
      </c>
      <c r="Q22" s="93"/>
    </row>
    <row r="23" spans="1:17" ht="23.1" customHeight="1">
      <c r="A23" s="97">
        <v>5</v>
      </c>
      <c r="B23" s="160" t="s">
        <v>41</v>
      </c>
      <c r="C23" s="159"/>
      <c r="D23" s="153" t="s">
        <v>31</v>
      </c>
      <c r="E23" s="48">
        <v>0</v>
      </c>
      <c r="F23" s="158"/>
      <c r="G23" s="151"/>
      <c r="H23" s="95"/>
      <c r="I23" s="150"/>
      <c r="J23" s="94"/>
      <c r="K23" s="93"/>
      <c r="L23" s="97">
        <v>17</v>
      </c>
      <c r="M23" s="157" t="s">
        <v>42</v>
      </c>
      <c r="N23" s="95"/>
      <c r="O23" s="156">
        <v>0</v>
      </c>
      <c r="P23" s="94">
        <f>PRODUCT(E25,O23)</f>
        <v>0</v>
      </c>
      <c r="Q23" s="93"/>
    </row>
    <row r="24" spans="1:17" ht="23.1" customHeight="1" thickBot="1">
      <c r="A24" s="97">
        <v>6</v>
      </c>
      <c r="B24" s="155"/>
      <c r="C24" s="154"/>
      <c r="D24" s="153" t="s">
        <v>34</v>
      </c>
      <c r="E24" s="51">
        <f ca="1">'ROZPOČET OBJEKTU 0004'!$H$80</f>
        <v>0</v>
      </c>
      <c r="F24" s="152"/>
      <c r="G24" s="151"/>
      <c r="H24" s="95"/>
      <c r="I24" s="150"/>
      <c r="J24" s="94"/>
      <c r="K24" s="93"/>
      <c r="L24" s="97">
        <v>18</v>
      </c>
      <c r="M24" s="96" t="s">
        <v>43</v>
      </c>
      <c r="N24" s="95"/>
      <c r="O24" s="95"/>
      <c r="P24" s="94">
        <v>0</v>
      </c>
      <c r="Q24" s="93"/>
    </row>
    <row r="25" spans="1:17" ht="23.1" customHeight="1" thickBot="1">
      <c r="A25" s="97">
        <v>7</v>
      </c>
      <c r="B25" s="148" t="s">
        <v>44</v>
      </c>
      <c r="C25" s="95"/>
      <c r="D25" s="150"/>
      <c r="E25" s="47">
        <f>SUM(E19:E24)</f>
        <v>0</v>
      </c>
      <c r="F25" s="146"/>
      <c r="G25" s="97">
        <v>12</v>
      </c>
      <c r="H25" s="148" t="s">
        <v>45</v>
      </c>
      <c r="I25" s="150"/>
      <c r="J25" s="149">
        <v>0</v>
      </c>
      <c r="K25" s="146"/>
      <c r="L25" s="97">
        <v>19</v>
      </c>
      <c r="M25" s="148" t="s">
        <v>46</v>
      </c>
      <c r="N25" s="95"/>
      <c r="O25" s="95"/>
      <c r="P25" s="147">
        <f>SUM(P19:P24)</f>
        <v>0</v>
      </c>
      <c r="Q25" s="146"/>
    </row>
    <row r="26" spans="1:17" ht="23.1" customHeight="1" thickBot="1">
      <c r="A26" s="87">
        <v>20</v>
      </c>
      <c r="B26" s="86" t="s">
        <v>47</v>
      </c>
      <c r="C26" s="85"/>
      <c r="D26" s="118"/>
      <c r="E26" s="84">
        <v>0</v>
      </c>
      <c r="F26" s="83"/>
      <c r="G26" s="87">
        <v>21</v>
      </c>
      <c r="H26" s="86" t="s">
        <v>48</v>
      </c>
      <c r="I26" s="118"/>
      <c r="J26" s="84">
        <v>0</v>
      </c>
      <c r="K26" s="83"/>
      <c r="L26" s="87">
        <v>22</v>
      </c>
      <c r="M26" s="86" t="s">
        <v>49</v>
      </c>
      <c r="N26" s="85"/>
      <c r="O26" s="85"/>
      <c r="P26" s="84">
        <v>0</v>
      </c>
      <c r="Q26" s="83"/>
    </row>
    <row r="27" spans="1:17" ht="24.75" customHeight="1" thickBot="1">
      <c r="A27" s="145" t="s">
        <v>14</v>
      </c>
      <c r="B27" s="142"/>
      <c r="C27" s="142"/>
      <c r="D27" s="142"/>
      <c r="E27" s="141"/>
      <c r="F27" s="144"/>
      <c r="G27" s="143"/>
      <c r="H27" s="141"/>
      <c r="I27" s="142"/>
      <c r="J27" s="141"/>
      <c r="K27" s="140"/>
      <c r="L27" s="112" t="s">
        <v>50</v>
      </c>
      <c r="M27" s="111"/>
      <c r="N27" s="110" t="s">
        <v>51</v>
      </c>
      <c r="O27" s="109"/>
      <c r="P27" s="109"/>
      <c r="Q27" s="108"/>
    </row>
    <row r="28" spans="1:17" ht="23.1" customHeight="1" thickBot="1">
      <c r="A28" s="102"/>
      <c r="B28" s="99"/>
      <c r="C28" s="99"/>
      <c r="D28" s="99"/>
      <c r="E28" s="99"/>
      <c r="F28" s="101"/>
      <c r="G28" s="100"/>
      <c r="H28" s="99"/>
      <c r="I28" s="99"/>
      <c r="J28" s="121"/>
      <c r="K28" s="139"/>
      <c r="L28" s="97">
        <v>23</v>
      </c>
      <c r="M28" s="96" t="s">
        <v>52</v>
      </c>
      <c r="N28" s="138"/>
      <c r="O28" s="95"/>
      <c r="P28" s="117">
        <f>SUM(P26,P25,J26,J25,E26,E25)</f>
        <v>0</v>
      </c>
      <c r="Q28" s="137"/>
    </row>
    <row r="29" spans="1:17" ht="23.1" customHeight="1">
      <c r="A29" s="136" t="s">
        <v>53</v>
      </c>
      <c r="B29" s="133"/>
      <c r="C29" s="133"/>
      <c r="D29" s="133"/>
      <c r="E29" s="132"/>
      <c r="F29" s="135"/>
      <c r="G29" s="134" t="s">
        <v>54</v>
      </c>
      <c r="H29" s="133"/>
      <c r="I29" s="133"/>
      <c r="J29" s="132"/>
      <c r="K29" s="131"/>
      <c r="L29" s="97">
        <v>24</v>
      </c>
      <c r="M29" s="128">
        <v>0.15</v>
      </c>
      <c r="N29" s="127">
        <f>$P$28</f>
        <v>0</v>
      </c>
      <c r="O29" s="126" t="s">
        <v>55</v>
      </c>
      <c r="P29" s="125">
        <f>PRODUCT(N29*0.15)</f>
        <v>0</v>
      </c>
      <c r="Q29" s="124"/>
    </row>
    <row r="30" spans="1:17" ht="23.1" customHeight="1" thickBot="1">
      <c r="A30" s="130" t="s">
        <v>13</v>
      </c>
      <c r="B30" s="99"/>
      <c r="C30" s="99"/>
      <c r="D30" s="99"/>
      <c r="E30" s="99"/>
      <c r="F30" s="101"/>
      <c r="G30" s="129"/>
      <c r="H30" s="99"/>
      <c r="I30" s="99"/>
      <c r="J30" s="99"/>
      <c r="K30" s="113"/>
      <c r="L30" s="97">
        <v>25</v>
      </c>
      <c r="M30" s="128">
        <v>0.21</v>
      </c>
      <c r="N30" s="127">
        <f>$P$28</f>
        <v>0</v>
      </c>
      <c r="O30" s="126" t="s">
        <v>55</v>
      </c>
      <c r="P30" s="125">
        <f>PRODUCT(N30*0.21)</f>
        <v>0</v>
      </c>
      <c r="Q30" s="124"/>
    </row>
    <row r="31" spans="1:17" ht="23.1" customHeight="1" thickBot="1" thickTop="1">
      <c r="A31" s="123"/>
      <c r="B31" s="99"/>
      <c r="C31" s="99"/>
      <c r="D31" s="99"/>
      <c r="E31" s="122"/>
      <c r="F31" s="101"/>
      <c r="G31" s="122"/>
      <c r="H31" s="99"/>
      <c r="I31" s="99"/>
      <c r="J31" s="121"/>
      <c r="K31" s="113"/>
      <c r="L31" s="87">
        <v>26</v>
      </c>
      <c r="M31" s="120" t="s">
        <v>56</v>
      </c>
      <c r="N31" s="119"/>
      <c r="O31" s="118"/>
      <c r="P31" s="117">
        <f>SUM(P28:P30)</f>
        <v>0</v>
      </c>
      <c r="Q31" s="116"/>
    </row>
    <row r="32" spans="1:17" ht="26.25" customHeight="1">
      <c r="A32" s="115" t="s">
        <v>53</v>
      </c>
      <c r="B32" s="99"/>
      <c r="C32" s="99"/>
      <c r="D32" s="99"/>
      <c r="E32" s="99"/>
      <c r="F32" s="101"/>
      <c r="G32" s="114" t="s">
        <v>54</v>
      </c>
      <c r="H32" s="99"/>
      <c r="I32" s="99"/>
      <c r="J32" s="99"/>
      <c r="K32" s="113"/>
      <c r="L32" s="112" t="s">
        <v>57</v>
      </c>
      <c r="M32" s="111"/>
      <c r="N32" s="110" t="s">
        <v>58</v>
      </c>
      <c r="O32" s="109"/>
      <c r="P32" s="109"/>
      <c r="Q32" s="108"/>
    </row>
    <row r="33" spans="1:17" ht="23.1" customHeight="1">
      <c r="A33" s="107" t="s">
        <v>15</v>
      </c>
      <c r="B33" s="104"/>
      <c r="C33" s="104"/>
      <c r="D33" s="104"/>
      <c r="E33" s="104"/>
      <c r="F33" s="106"/>
      <c r="G33" s="105"/>
      <c r="H33" s="104"/>
      <c r="I33" s="104"/>
      <c r="J33" s="104"/>
      <c r="K33" s="103"/>
      <c r="L33" s="97">
        <v>27</v>
      </c>
      <c r="M33" s="96" t="s">
        <v>59</v>
      </c>
      <c r="N33" s="95"/>
      <c r="O33" s="95"/>
      <c r="P33" s="94">
        <v>0</v>
      </c>
      <c r="Q33" s="93"/>
    </row>
    <row r="34" spans="1:17" ht="23.1" customHeight="1">
      <c r="A34" s="102"/>
      <c r="B34" s="99"/>
      <c r="C34" s="99"/>
      <c r="D34" s="99"/>
      <c r="E34" s="99"/>
      <c r="F34" s="101"/>
      <c r="G34" s="100"/>
      <c r="H34" s="99"/>
      <c r="I34" s="99"/>
      <c r="J34" s="99"/>
      <c r="K34" s="98"/>
      <c r="L34" s="97">
        <v>28</v>
      </c>
      <c r="M34" s="96" t="s">
        <v>60</v>
      </c>
      <c r="N34" s="95"/>
      <c r="O34" s="95"/>
      <c r="P34" s="94">
        <v>0</v>
      </c>
      <c r="Q34" s="93"/>
    </row>
    <row r="35" spans="1:17" ht="23.1" customHeight="1" thickBot="1">
      <c r="A35" s="92" t="s">
        <v>53</v>
      </c>
      <c r="B35" s="89"/>
      <c r="C35" s="89"/>
      <c r="D35" s="89"/>
      <c r="E35" s="89"/>
      <c r="F35" s="91"/>
      <c r="G35" s="90" t="s">
        <v>54</v>
      </c>
      <c r="H35" s="89"/>
      <c r="I35" s="89"/>
      <c r="J35" s="89"/>
      <c r="K35" s="88"/>
      <c r="L35" s="87">
        <v>29</v>
      </c>
      <c r="M35" s="86" t="s">
        <v>61</v>
      </c>
      <c r="N35" s="85"/>
      <c r="O35" s="85"/>
      <c r="P35" s="84">
        <v>0</v>
      </c>
      <c r="Q35" s="83"/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pane ySplit="8" topLeftCell="A76" activePane="bottomLeft" state="frozen"/>
      <selection pane="bottomLeft" activeCell="H11" sqref="H11:H83"/>
    </sheetView>
  </sheetViews>
  <sheetFormatPr defaultColWidth="9.00390625" defaultRowHeight="12.75"/>
  <cols>
    <col min="1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215" t="s">
        <v>62</v>
      </c>
      <c r="B1" s="211"/>
      <c r="C1" s="211"/>
      <c r="D1" s="211"/>
      <c r="E1" s="211"/>
      <c r="F1" s="211"/>
      <c r="G1" s="211"/>
      <c r="H1" s="211"/>
    </row>
    <row r="2" spans="1:8" ht="15">
      <c r="A2" s="42" t="s">
        <v>63</v>
      </c>
      <c r="B2" s="211"/>
      <c r="C2" s="211"/>
      <c r="D2" s="43" t="str">
        <f ca="1">'KRYCÍ LIST OBJEKTU 0004'!E3</f>
        <v>ZÁKLADNÍ ŠKOLA R.FRIMLA ČP.816, TRUTNOV</v>
      </c>
      <c r="E2" s="211"/>
      <c r="F2" s="211" t="s">
        <v>64</v>
      </c>
      <c r="G2" s="211" t="str">
        <f ca="1">'KRYCÍ LIST OBJEKTU 0004'!$O$3</f>
        <v/>
      </c>
      <c r="H2" s="211"/>
    </row>
    <row r="3" spans="1:8" ht="12.75">
      <c r="A3" s="214" t="s">
        <v>65</v>
      </c>
      <c r="B3" s="211"/>
      <c r="C3" s="211"/>
      <c r="D3" s="43" t="str">
        <f ca="1">'KRYCÍ LIST OBJEKTU 0004'!E4</f>
        <v>2.ETAPA - OPRAVA STŘEŠNÍHO PLÁŠTĚ SO.04</v>
      </c>
      <c r="E3" s="211"/>
      <c r="F3" s="211" t="s">
        <v>66</v>
      </c>
      <c r="G3" s="211"/>
      <c r="H3" s="211"/>
    </row>
    <row r="4" spans="1:8" ht="12.75">
      <c r="A4" s="212" t="s">
        <v>67</v>
      </c>
      <c r="B4" s="211"/>
      <c r="C4" s="211"/>
      <c r="D4" s="211" t="str">
        <f ca="1">'KRYCÍ LIST OBJEKTU 0004'!$E$7</f>
        <v>MĚSTO TRUTNOV</v>
      </c>
      <c r="E4" s="211"/>
      <c r="F4" s="211" t="s">
        <v>68</v>
      </c>
      <c r="G4" s="211" t="str">
        <f ca="1">'KRYCÍ LIST OBJEKTU 0004'!$I$11</f>
        <v>Landa</v>
      </c>
      <c r="H4" s="211"/>
    </row>
    <row r="5" spans="1:8" ht="12.75">
      <c r="A5" s="212" t="s">
        <v>69</v>
      </c>
      <c r="B5" s="211"/>
      <c r="C5" s="211"/>
      <c r="D5" s="211">
        <f ca="1">'KRYCÍ LIST OBJEKTU 0004'!$E$9</f>
        <v>0</v>
      </c>
      <c r="E5" s="211"/>
      <c r="F5" s="211" t="s">
        <v>70</v>
      </c>
      <c r="G5" s="213">
        <f ca="1">'KRYCÍ LIST OBJEKTU 0004'!$N$11</f>
        <v>41645</v>
      </c>
      <c r="H5" s="211"/>
    </row>
    <row r="6" spans="1:8" ht="12.75">
      <c r="A6" s="212"/>
      <c r="B6" s="211"/>
      <c r="C6" s="211"/>
      <c r="D6" s="211"/>
      <c r="E6" s="211"/>
      <c r="F6" s="211"/>
      <c r="G6" s="211"/>
      <c r="H6" s="211"/>
    </row>
    <row r="7" spans="1:8" ht="19.5">
      <c r="A7" s="210" t="s">
        <v>71</v>
      </c>
      <c r="B7" s="209" t="s">
        <v>72</v>
      </c>
      <c r="C7" s="209" t="s">
        <v>73</v>
      </c>
      <c r="D7" s="209" t="s">
        <v>74</v>
      </c>
      <c r="E7" s="209" t="s">
        <v>0</v>
      </c>
      <c r="F7" s="209" t="s">
        <v>75</v>
      </c>
      <c r="G7" s="209" t="s">
        <v>76</v>
      </c>
      <c r="H7" s="208" t="s">
        <v>77</v>
      </c>
    </row>
    <row r="8" spans="1:8" ht="12.75">
      <c r="A8" s="207" t="s">
        <v>12</v>
      </c>
      <c r="B8" s="206" t="s">
        <v>12</v>
      </c>
      <c r="C8" s="206" t="s">
        <v>78</v>
      </c>
      <c r="D8" s="206" t="s">
        <v>79</v>
      </c>
      <c r="E8" s="206" t="s">
        <v>12</v>
      </c>
      <c r="F8" s="206" t="s">
        <v>12</v>
      </c>
      <c r="G8" s="206" t="s">
        <v>12</v>
      </c>
      <c r="H8" s="205" t="s">
        <v>12</v>
      </c>
    </row>
    <row r="10" spans="1:8" ht="12.75">
      <c r="A10" s="44"/>
      <c r="B10" s="44"/>
      <c r="C10" s="44"/>
      <c r="D10" s="52" t="s">
        <v>81</v>
      </c>
      <c r="E10" s="44"/>
      <c r="F10" s="45"/>
      <c r="G10" s="46"/>
      <c r="H10" s="53"/>
    </row>
    <row r="11" spans="1:8" ht="12.75">
      <c r="A11" s="44">
        <v>1</v>
      </c>
      <c r="B11" s="44" t="s">
        <v>85</v>
      </c>
      <c r="C11" s="44" t="s">
        <v>82</v>
      </c>
      <c r="D11" s="44" t="s">
        <v>83</v>
      </c>
      <c r="E11" s="44" t="s">
        <v>84</v>
      </c>
      <c r="F11" s="45">
        <v>0.734</v>
      </c>
      <c r="G11" s="46">
        <v>0</v>
      </c>
      <c r="H11" s="46">
        <f aca="true" t="shared" si="0" ref="H11:H17">PRODUCT(F11:G11)</f>
        <v>0</v>
      </c>
    </row>
    <row r="12" spans="1:8" ht="12.75">
      <c r="A12" s="44">
        <v>2</v>
      </c>
      <c r="B12" s="44" t="s">
        <v>85</v>
      </c>
      <c r="C12" s="44" t="s">
        <v>86</v>
      </c>
      <c r="D12" s="44" t="s">
        <v>87</v>
      </c>
      <c r="E12" s="44" t="s">
        <v>84</v>
      </c>
      <c r="F12" s="45">
        <v>1.468</v>
      </c>
      <c r="G12" s="46">
        <v>0</v>
      </c>
      <c r="H12" s="46">
        <f t="shared" si="0"/>
        <v>0</v>
      </c>
    </row>
    <row r="13" spans="1:8" ht="12.75">
      <c r="A13" s="44">
        <v>3</v>
      </c>
      <c r="B13" s="44" t="s">
        <v>85</v>
      </c>
      <c r="C13" s="44" t="s">
        <v>88</v>
      </c>
      <c r="D13" s="44" t="s">
        <v>89</v>
      </c>
      <c r="E13" s="44" t="s">
        <v>84</v>
      </c>
      <c r="F13" s="45">
        <v>0.734</v>
      </c>
      <c r="G13" s="46">
        <v>0</v>
      </c>
      <c r="H13" s="46">
        <f t="shared" si="0"/>
        <v>0</v>
      </c>
    </row>
    <row r="14" spans="1:8" ht="12.75">
      <c r="A14" s="44">
        <v>4</v>
      </c>
      <c r="B14" s="44" t="s">
        <v>85</v>
      </c>
      <c r="C14" s="44" t="s">
        <v>90</v>
      </c>
      <c r="D14" s="44" t="s">
        <v>91</v>
      </c>
      <c r="E14" s="44" t="s">
        <v>84</v>
      </c>
      <c r="F14" s="45">
        <v>1.468</v>
      </c>
      <c r="G14" s="46">
        <v>0</v>
      </c>
      <c r="H14" s="46">
        <f t="shared" si="0"/>
        <v>0</v>
      </c>
    </row>
    <row r="15" spans="1:8" ht="12.75">
      <c r="A15" s="44">
        <v>5</v>
      </c>
      <c r="B15" s="44" t="s">
        <v>85</v>
      </c>
      <c r="C15" s="44" t="s">
        <v>92</v>
      </c>
      <c r="D15" s="44" t="s">
        <v>93</v>
      </c>
      <c r="E15" s="44" t="s">
        <v>84</v>
      </c>
      <c r="F15" s="45">
        <v>0.734</v>
      </c>
      <c r="G15" s="46">
        <v>0</v>
      </c>
      <c r="H15" s="46">
        <f t="shared" si="0"/>
        <v>0</v>
      </c>
    </row>
    <row r="16" spans="1:8" ht="12.75">
      <c r="A16" s="44">
        <v>6</v>
      </c>
      <c r="B16" s="44" t="s">
        <v>85</v>
      </c>
      <c r="C16" s="44" t="s">
        <v>94</v>
      </c>
      <c r="D16" s="44" t="s">
        <v>95</v>
      </c>
      <c r="E16" s="44" t="s">
        <v>84</v>
      </c>
      <c r="F16" s="45">
        <v>4.404</v>
      </c>
      <c r="G16" s="46">
        <v>0</v>
      </c>
      <c r="H16" s="46">
        <f t="shared" si="0"/>
        <v>0</v>
      </c>
    </row>
    <row r="17" spans="1:8" ht="12.75">
      <c r="A17" s="44">
        <v>7</v>
      </c>
      <c r="B17" s="44" t="s">
        <v>85</v>
      </c>
      <c r="C17" s="44" t="s">
        <v>96</v>
      </c>
      <c r="D17" s="44" t="s">
        <v>97</v>
      </c>
      <c r="E17" s="44" t="s">
        <v>84</v>
      </c>
      <c r="F17" s="45">
        <v>0.734</v>
      </c>
      <c r="G17" s="46">
        <v>0</v>
      </c>
      <c r="H17" s="46">
        <f t="shared" si="0"/>
        <v>0</v>
      </c>
    </row>
    <row r="18" spans="1:8" ht="12.75">
      <c r="A18" s="44"/>
      <c r="B18" s="44"/>
      <c r="C18" s="44"/>
      <c r="D18" s="52" t="s">
        <v>98</v>
      </c>
      <c r="E18" s="44"/>
      <c r="F18" s="45"/>
      <c r="G18" s="46"/>
      <c r="H18" s="53">
        <f>SUM(H11:H17)</f>
        <v>0</v>
      </c>
    </row>
    <row r="19" spans="1:8" ht="12.75">
      <c r="A19" s="44"/>
      <c r="B19" s="44"/>
      <c r="C19" s="44"/>
      <c r="D19" s="44"/>
      <c r="E19" s="44"/>
      <c r="F19" s="45"/>
      <c r="G19" s="46"/>
      <c r="H19" s="46"/>
    </row>
    <row r="20" spans="1:8" ht="12.75">
      <c r="A20" s="44"/>
      <c r="B20" s="44"/>
      <c r="C20" s="44"/>
      <c r="D20" s="52" t="s">
        <v>99</v>
      </c>
      <c r="E20" s="44"/>
      <c r="F20" s="45"/>
      <c r="G20" s="46"/>
      <c r="H20" s="53"/>
    </row>
    <row r="21" spans="1:8" ht="12.75">
      <c r="A21" s="44">
        <v>8</v>
      </c>
      <c r="B21" s="44" t="s">
        <v>103</v>
      </c>
      <c r="C21" s="44" t="s">
        <v>100</v>
      </c>
      <c r="D21" s="44" t="s">
        <v>101</v>
      </c>
      <c r="E21" s="44" t="s">
        <v>102</v>
      </c>
      <c r="F21" s="45">
        <v>583.695</v>
      </c>
      <c r="G21" s="46">
        <v>0</v>
      </c>
      <c r="H21" s="46">
        <f>PRODUCT(F21:G21)</f>
        <v>0</v>
      </c>
    </row>
    <row r="22" spans="1:8" ht="12.75">
      <c r="A22" s="44"/>
      <c r="B22" s="44"/>
      <c r="C22" s="44"/>
      <c r="D22" s="52" t="s">
        <v>104</v>
      </c>
      <c r="E22" s="44"/>
      <c r="F22" s="45"/>
      <c r="G22" s="46"/>
      <c r="H22" s="53">
        <f>SUM(H21)</f>
        <v>0</v>
      </c>
    </row>
    <row r="23" spans="1:8" ht="12.75">
      <c r="A23" s="44"/>
      <c r="B23" s="44"/>
      <c r="C23" s="44"/>
      <c r="D23" s="44"/>
      <c r="E23" s="44"/>
      <c r="F23" s="45"/>
      <c r="G23" s="46"/>
      <c r="H23" s="46"/>
    </row>
    <row r="24" spans="1:8" ht="12.75">
      <c r="A24" s="44"/>
      <c r="B24" s="44"/>
      <c r="C24" s="44"/>
      <c r="D24" s="54" t="s">
        <v>105</v>
      </c>
      <c r="E24" s="44"/>
      <c r="F24" s="45"/>
      <c r="G24" s="46"/>
      <c r="H24" s="55">
        <f>SUM(H22,H18)</f>
        <v>0</v>
      </c>
    </row>
    <row r="25" spans="1:8" ht="12.75">
      <c r="A25" s="44"/>
      <c r="B25" s="44"/>
      <c r="C25" s="44"/>
      <c r="D25" s="44"/>
      <c r="E25" s="44"/>
      <c r="F25" s="45"/>
      <c r="G25" s="46"/>
      <c r="H25" s="46"/>
    </row>
    <row r="26" spans="1:8" ht="12.75">
      <c r="A26" s="44"/>
      <c r="B26" s="44"/>
      <c r="C26" s="44"/>
      <c r="D26" s="52" t="s">
        <v>106</v>
      </c>
      <c r="E26" s="44"/>
      <c r="F26" s="45"/>
      <c r="G26" s="46"/>
      <c r="H26" s="53"/>
    </row>
    <row r="27" spans="1:8" ht="12.75">
      <c r="A27" s="44">
        <v>11</v>
      </c>
      <c r="B27" s="44" t="s">
        <v>109</v>
      </c>
      <c r="C27" s="44" t="s">
        <v>107</v>
      </c>
      <c r="D27" s="44" t="s">
        <v>108</v>
      </c>
      <c r="E27" s="44" t="s">
        <v>102</v>
      </c>
      <c r="F27" s="45">
        <v>675.839</v>
      </c>
      <c r="G27" s="46">
        <v>0</v>
      </c>
      <c r="H27" s="46">
        <f aca="true" t="shared" si="1" ref="H27:H38">PRODUCT(F27:G27)</f>
        <v>0</v>
      </c>
    </row>
    <row r="28" spans="1:8" ht="12.75">
      <c r="A28" s="44">
        <v>12</v>
      </c>
      <c r="B28" s="44" t="s">
        <v>109</v>
      </c>
      <c r="C28" s="44" t="s">
        <v>110</v>
      </c>
      <c r="D28" s="44" t="s">
        <v>111</v>
      </c>
      <c r="E28" s="44" t="s">
        <v>112</v>
      </c>
      <c r="F28" s="45">
        <v>361.574</v>
      </c>
      <c r="G28" s="46">
        <v>0</v>
      </c>
      <c r="H28" s="46">
        <f t="shared" si="1"/>
        <v>0</v>
      </c>
    </row>
    <row r="29" spans="1:8" ht="12.75">
      <c r="A29" s="44">
        <v>13</v>
      </c>
      <c r="B29" s="44" t="s">
        <v>109</v>
      </c>
      <c r="C29" s="44" t="s">
        <v>113</v>
      </c>
      <c r="D29" s="44" t="s">
        <v>114</v>
      </c>
      <c r="E29" s="44" t="s">
        <v>102</v>
      </c>
      <c r="F29" s="45">
        <v>675.839</v>
      </c>
      <c r="G29" s="46">
        <v>0</v>
      </c>
      <c r="H29" s="46">
        <f t="shared" si="1"/>
        <v>0</v>
      </c>
    </row>
    <row r="30" spans="1:8" ht="12.75">
      <c r="A30" s="44">
        <v>14</v>
      </c>
      <c r="B30" s="44" t="s">
        <v>109</v>
      </c>
      <c r="C30" s="44" t="s">
        <v>115</v>
      </c>
      <c r="D30" s="44" t="s">
        <v>116</v>
      </c>
      <c r="E30" s="44" t="s">
        <v>102</v>
      </c>
      <c r="F30" s="45">
        <v>777.215</v>
      </c>
      <c r="G30" s="46">
        <v>0</v>
      </c>
      <c r="H30" s="46">
        <f t="shared" si="1"/>
        <v>0</v>
      </c>
    </row>
    <row r="31" spans="1:8" ht="12.75">
      <c r="A31" s="44">
        <v>15</v>
      </c>
      <c r="B31" s="44" t="s">
        <v>109</v>
      </c>
      <c r="C31" s="44" t="s">
        <v>117</v>
      </c>
      <c r="D31" s="44" t="s">
        <v>118</v>
      </c>
      <c r="E31" s="44" t="s">
        <v>119</v>
      </c>
      <c r="F31" s="45">
        <v>2700</v>
      </c>
      <c r="G31" s="46">
        <v>0</v>
      </c>
      <c r="H31" s="46">
        <f t="shared" si="1"/>
        <v>0</v>
      </c>
    </row>
    <row r="32" spans="1:8" ht="12.75">
      <c r="A32" s="44">
        <v>16</v>
      </c>
      <c r="B32" s="44" t="s">
        <v>109</v>
      </c>
      <c r="C32" s="44" t="s">
        <v>120</v>
      </c>
      <c r="D32" s="44" t="s">
        <v>121</v>
      </c>
      <c r="E32" s="44" t="s">
        <v>119</v>
      </c>
      <c r="F32" s="45">
        <v>2700</v>
      </c>
      <c r="G32" s="46">
        <v>0</v>
      </c>
      <c r="H32" s="46">
        <f t="shared" si="1"/>
        <v>0</v>
      </c>
    </row>
    <row r="33" spans="1:8" ht="12.75">
      <c r="A33" s="44">
        <v>17</v>
      </c>
      <c r="B33" s="44" t="s">
        <v>109</v>
      </c>
      <c r="C33" s="44" t="s">
        <v>122</v>
      </c>
      <c r="D33" s="44" t="s">
        <v>123</v>
      </c>
      <c r="E33" s="44" t="s">
        <v>119</v>
      </c>
      <c r="F33" s="45">
        <v>10</v>
      </c>
      <c r="G33" s="46">
        <v>0</v>
      </c>
      <c r="H33" s="46">
        <f t="shared" si="1"/>
        <v>0</v>
      </c>
    </row>
    <row r="34" spans="1:8" ht="12.75">
      <c r="A34" s="44">
        <v>18</v>
      </c>
      <c r="B34" s="44" t="s">
        <v>109</v>
      </c>
      <c r="C34" s="44" t="s">
        <v>124</v>
      </c>
      <c r="D34" s="44" t="s">
        <v>125</v>
      </c>
      <c r="E34" s="44" t="s">
        <v>119</v>
      </c>
      <c r="F34" s="45">
        <v>1</v>
      </c>
      <c r="G34" s="46">
        <v>0</v>
      </c>
      <c r="H34" s="46">
        <f t="shared" si="1"/>
        <v>0</v>
      </c>
    </row>
    <row r="35" spans="1:8" ht="12.75">
      <c r="A35" s="44">
        <v>19</v>
      </c>
      <c r="B35" s="44" t="s">
        <v>109</v>
      </c>
      <c r="C35" s="44" t="s">
        <v>126</v>
      </c>
      <c r="D35" s="44" t="s">
        <v>127</v>
      </c>
      <c r="E35" s="44" t="s">
        <v>119</v>
      </c>
      <c r="F35" s="45">
        <v>1</v>
      </c>
      <c r="G35" s="46">
        <v>0</v>
      </c>
      <c r="H35" s="46">
        <f t="shared" si="1"/>
        <v>0</v>
      </c>
    </row>
    <row r="36" spans="1:8" ht="12.75">
      <c r="A36" s="44">
        <v>20</v>
      </c>
      <c r="B36" s="44" t="s">
        <v>109</v>
      </c>
      <c r="C36" s="44" t="s">
        <v>128</v>
      </c>
      <c r="D36" s="44" t="s">
        <v>129</v>
      </c>
      <c r="E36" s="44" t="s">
        <v>119</v>
      </c>
      <c r="F36" s="45">
        <v>60.269</v>
      </c>
      <c r="G36" s="46">
        <v>0</v>
      </c>
      <c r="H36" s="46">
        <f t="shared" si="1"/>
        <v>0</v>
      </c>
    </row>
    <row r="37" spans="1:8" ht="12.75">
      <c r="A37" s="44">
        <v>21</v>
      </c>
      <c r="B37" s="44" t="s">
        <v>109</v>
      </c>
      <c r="C37" s="44" t="s">
        <v>130</v>
      </c>
      <c r="D37" s="44" t="s">
        <v>131</v>
      </c>
      <c r="E37" s="44" t="s">
        <v>119</v>
      </c>
      <c r="F37" s="45">
        <v>59.928</v>
      </c>
      <c r="G37" s="46">
        <v>0</v>
      </c>
      <c r="H37" s="46">
        <f t="shared" si="1"/>
        <v>0</v>
      </c>
    </row>
    <row r="38" spans="1:8" ht="12.75">
      <c r="A38" s="44">
        <v>22</v>
      </c>
      <c r="B38" s="44" t="s">
        <v>109</v>
      </c>
      <c r="C38" s="44" t="s">
        <v>132</v>
      </c>
      <c r="D38" s="44" t="s">
        <v>133</v>
      </c>
      <c r="E38" s="44" t="s">
        <v>84</v>
      </c>
      <c r="F38" s="45">
        <v>2.45</v>
      </c>
      <c r="G38" s="46">
        <v>0</v>
      </c>
      <c r="H38" s="46">
        <f t="shared" si="1"/>
        <v>0</v>
      </c>
    </row>
    <row r="39" spans="1:8" ht="12.75">
      <c r="A39" s="44"/>
      <c r="B39" s="44"/>
      <c r="C39" s="44"/>
      <c r="D39" s="52" t="s">
        <v>134</v>
      </c>
      <c r="E39" s="44"/>
      <c r="F39" s="45"/>
      <c r="G39" s="46"/>
      <c r="H39" s="53">
        <f>SUM(H27:H38)</f>
        <v>0</v>
      </c>
    </row>
    <row r="40" spans="1:8" ht="12.75">
      <c r="A40" s="44"/>
      <c r="B40" s="44"/>
      <c r="C40" s="44"/>
      <c r="D40" s="44"/>
      <c r="E40" s="44"/>
      <c r="F40" s="45"/>
      <c r="G40" s="46"/>
      <c r="H40" s="46"/>
    </row>
    <row r="41" spans="1:8" ht="12.75">
      <c r="A41" s="44"/>
      <c r="B41" s="44"/>
      <c r="C41" s="44"/>
      <c r="D41" s="52" t="s">
        <v>135</v>
      </c>
      <c r="E41" s="44"/>
      <c r="F41" s="45"/>
      <c r="G41" s="46"/>
      <c r="H41" s="53"/>
    </row>
    <row r="42" spans="1:8" ht="12.75">
      <c r="A42" s="44">
        <v>23</v>
      </c>
      <c r="B42" s="44" t="s">
        <v>138</v>
      </c>
      <c r="C42" s="44" t="s">
        <v>136</v>
      </c>
      <c r="D42" s="44" t="s">
        <v>137</v>
      </c>
      <c r="E42" s="44" t="s">
        <v>102</v>
      </c>
      <c r="F42" s="45">
        <v>1233.739</v>
      </c>
      <c r="G42" s="46">
        <v>0</v>
      </c>
      <c r="H42" s="46">
        <f>PRODUCT(F42:G42)</f>
        <v>0</v>
      </c>
    </row>
    <row r="43" spans="1:8" ht="12.75">
      <c r="A43" s="44">
        <v>24</v>
      </c>
      <c r="B43" s="44" t="s">
        <v>138</v>
      </c>
      <c r="C43" s="44" t="s">
        <v>139</v>
      </c>
      <c r="D43" s="44" t="s">
        <v>140</v>
      </c>
      <c r="E43" s="44" t="s">
        <v>141</v>
      </c>
      <c r="F43" s="45">
        <v>110.551</v>
      </c>
      <c r="G43" s="46">
        <v>0</v>
      </c>
      <c r="H43" s="46">
        <f>PRODUCT(F43:G43)</f>
        <v>0</v>
      </c>
    </row>
    <row r="44" spans="1:8" ht="12.75">
      <c r="A44" s="44">
        <v>25</v>
      </c>
      <c r="B44" s="44" t="s">
        <v>138</v>
      </c>
      <c r="C44" s="44" t="s">
        <v>142</v>
      </c>
      <c r="D44" s="44" t="s">
        <v>143</v>
      </c>
      <c r="E44" s="44" t="s">
        <v>102</v>
      </c>
      <c r="F44" s="45">
        <v>27.395</v>
      </c>
      <c r="G44" s="46">
        <v>0</v>
      </c>
      <c r="H44" s="46">
        <f>PRODUCT(F44:G44)</f>
        <v>0</v>
      </c>
    </row>
    <row r="45" spans="1:8" ht="12.75">
      <c r="A45" s="44">
        <v>26</v>
      </c>
      <c r="B45" s="44" t="s">
        <v>138</v>
      </c>
      <c r="C45" s="44" t="s">
        <v>144</v>
      </c>
      <c r="D45" s="44" t="s">
        <v>145</v>
      </c>
      <c r="E45" s="44" t="s">
        <v>102</v>
      </c>
      <c r="F45" s="45">
        <v>27.943</v>
      </c>
      <c r="G45" s="46">
        <v>0</v>
      </c>
      <c r="H45" s="46">
        <f>PRODUCT(F45:G45)</f>
        <v>0</v>
      </c>
    </row>
    <row r="46" spans="1:8" ht="12.75">
      <c r="A46" s="44">
        <v>27</v>
      </c>
      <c r="B46" s="44" t="s">
        <v>138</v>
      </c>
      <c r="C46" s="44" t="s">
        <v>146</v>
      </c>
      <c r="D46" s="44" t="s">
        <v>147</v>
      </c>
      <c r="E46" s="44" t="s">
        <v>84</v>
      </c>
      <c r="F46" s="45">
        <v>4.394</v>
      </c>
      <c r="G46" s="46">
        <v>0</v>
      </c>
      <c r="H46" s="46">
        <f>PRODUCT(F46:G46)</f>
        <v>0</v>
      </c>
    </row>
    <row r="47" spans="1:8" ht="12.75">
      <c r="A47" s="44"/>
      <c r="B47" s="44"/>
      <c r="C47" s="44"/>
      <c r="D47" s="52" t="s">
        <v>148</v>
      </c>
      <c r="E47" s="44"/>
      <c r="F47" s="45"/>
      <c r="G47" s="46"/>
      <c r="H47" s="53">
        <f>SUM(H42:H46)</f>
        <v>0</v>
      </c>
    </row>
    <row r="48" spans="1:8" ht="12.75">
      <c r="A48" s="44"/>
      <c r="B48" s="44"/>
      <c r="C48" s="44"/>
      <c r="D48" s="44"/>
      <c r="E48" s="44"/>
      <c r="F48" s="45"/>
      <c r="G48" s="46"/>
      <c r="H48" s="46"/>
    </row>
    <row r="49" spans="1:8" ht="12.75">
      <c r="A49" s="44"/>
      <c r="B49" s="44"/>
      <c r="C49" s="44"/>
      <c r="D49" s="52" t="s">
        <v>149</v>
      </c>
      <c r="E49" s="44"/>
      <c r="F49" s="45"/>
      <c r="G49" s="46"/>
      <c r="H49" s="53"/>
    </row>
    <row r="50" spans="1:8" ht="12.75">
      <c r="A50" s="44">
        <v>31</v>
      </c>
      <c r="B50" s="44" t="s">
        <v>152</v>
      </c>
      <c r="C50" s="44" t="s">
        <v>150</v>
      </c>
      <c r="D50" s="44" t="s">
        <v>151</v>
      </c>
      <c r="E50" s="44" t="s">
        <v>112</v>
      </c>
      <c r="F50" s="45">
        <v>1</v>
      </c>
      <c r="G50" s="46">
        <v>0</v>
      </c>
      <c r="H50" s="46">
        <f aca="true" t="shared" si="2" ref="H50:H55">PRODUCT(F50:G50)</f>
        <v>0</v>
      </c>
    </row>
    <row r="51" spans="1:8" ht="12.75">
      <c r="A51" s="44">
        <v>32</v>
      </c>
      <c r="B51" s="44" t="s">
        <v>152</v>
      </c>
      <c r="C51" s="44" t="s">
        <v>153</v>
      </c>
      <c r="D51" s="44" t="s">
        <v>154</v>
      </c>
      <c r="E51" s="44" t="s">
        <v>119</v>
      </c>
      <c r="F51" s="45">
        <v>2</v>
      </c>
      <c r="G51" s="46">
        <v>0</v>
      </c>
      <c r="H51" s="46">
        <f t="shared" si="2"/>
        <v>0</v>
      </c>
    </row>
    <row r="52" spans="1:8" ht="12.75">
      <c r="A52" s="44">
        <v>33</v>
      </c>
      <c r="B52" s="44" t="s">
        <v>152</v>
      </c>
      <c r="C52" s="44" t="s">
        <v>155</v>
      </c>
      <c r="D52" s="44" t="s">
        <v>156</v>
      </c>
      <c r="E52" s="44" t="s">
        <v>84</v>
      </c>
      <c r="F52" s="45">
        <v>0.036</v>
      </c>
      <c r="G52" s="46">
        <v>0</v>
      </c>
      <c r="H52" s="46">
        <f t="shared" si="2"/>
        <v>0</v>
      </c>
    </row>
    <row r="53" spans="1:8" ht="12.75">
      <c r="A53" s="44">
        <v>28</v>
      </c>
      <c r="B53" s="44" t="s">
        <v>152</v>
      </c>
      <c r="C53" s="44" t="s">
        <v>157</v>
      </c>
      <c r="D53" s="44" t="s">
        <v>158</v>
      </c>
      <c r="E53" s="44" t="s">
        <v>119</v>
      </c>
      <c r="F53" s="45">
        <v>2</v>
      </c>
      <c r="G53" s="46">
        <v>0</v>
      </c>
      <c r="H53" s="46">
        <f t="shared" si="2"/>
        <v>0</v>
      </c>
    </row>
    <row r="54" spans="1:8" ht="12.75">
      <c r="A54" s="44">
        <v>29</v>
      </c>
      <c r="B54" s="44" t="s">
        <v>152</v>
      </c>
      <c r="C54" s="44" t="s">
        <v>159</v>
      </c>
      <c r="D54" s="44" t="s">
        <v>160</v>
      </c>
      <c r="E54" s="44" t="s">
        <v>119</v>
      </c>
      <c r="F54" s="45">
        <v>2</v>
      </c>
      <c r="G54" s="46">
        <v>0</v>
      </c>
      <c r="H54" s="46">
        <f t="shared" si="2"/>
        <v>0</v>
      </c>
    </row>
    <row r="55" spans="1:8" ht="12.75">
      <c r="A55" s="44">
        <v>30</v>
      </c>
      <c r="B55" s="44" t="s">
        <v>152</v>
      </c>
      <c r="C55" s="44" t="s">
        <v>161</v>
      </c>
      <c r="D55" s="44" t="s">
        <v>162</v>
      </c>
      <c r="E55" s="44" t="s">
        <v>119</v>
      </c>
      <c r="F55" s="45">
        <v>2</v>
      </c>
      <c r="G55" s="46">
        <v>0</v>
      </c>
      <c r="H55" s="46">
        <f t="shared" si="2"/>
        <v>0</v>
      </c>
    </row>
    <row r="56" spans="1:8" ht="12.75">
      <c r="A56" s="44"/>
      <c r="B56" s="44"/>
      <c r="C56" s="44"/>
      <c r="D56" s="52" t="s">
        <v>163</v>
      </c>
      <c r="E56" s="44"/>
      <c r="F56" s="45"/>
      <c r="G56" s="46"/>
      <c r="H56" s="53">
        <f>SUM(H50:H55)</f>
        <v>0</v>
      </c>
    </row>
    <row r="57" spans="1:8" ht="12.75">
      <c r="A57" s="44"/>
      <c r="B57" s="44"/>
      <c r="C57" s="44"/>
      <c r="D57" s="44"/>
      <c r="E57" s="44"/>
      <c r="F57" s="45"/>
      <c r="G57" s="46"/>
      <c r="H57" s="46"/>
    </row>
    <row r="58" spans="1:8" ht="12.75">
      <c r="A58" s="44"/>
      <c r="B58" s="44"/>
      <c r="C58" s="44"/>
      <c r="D58" s="52" t="s">
        <v>164</v>
      </c>
      <c r="E58" s="44"/>
      <c r="F58" s="45"/>
      <c r="G58" s="46"/>
      <c r="H58" s="53"/>
    </row>
    <row r="59" spans="1:8" ht="12.75">
      <c r="A59" s="44">
        <v>34</v>
      </c>
      <c r="B59" s="44" t="s">
        <v>167</v>
      </c>
      <c r="C59" s="44" t="s">
        <v>165</v>
      </c>
      <c r="D59" s="44" t="s">
        <v>166</v>
      </c>
      <c r="E59" s="44" t="s">
        <v>102</v>
      </c>
      <c r="F59" s="45">
        <v>65.269</v>
      </c>
      <c r="G59" s="46">
        <v>0</v>
      </c>
      <c r="H59" s="46">
        <f>PRODUCT(F59:G59)</f>
        <v>0</v>
      </c>
    </row>
    <row r="60" spans="1:8" ht="12.75">
      <c r="A60" s="44">
        <v>35</v>
      </c>
      <c r="B60" s="44" t="s">
        <v>167</v>
      </c>
      <c r="C60" s="44" t="s">
        <v>168</v>
      </c>
      <c r="D60" s="44" t="s">
        <v>169</v>
      </c>
      <c r="E60" s="44" t="s">
        <v>102</v>
      </c>
      <c r="F60" s="45">
        <v>71.796</v>
      </c>
      <c r="G60" s="46">
        <v>0</v>
      </c>
      <c r="H60" s="46">
        <f>PRODUCT(F60:G60)</f>
        <v>0</v>
      </c>
    </row>
    <row r="61" spans="1:8" ht="12.75">
      <c r="A61" s="44">
        <v>36</v>
      </c>
      <c r="B61" s="44" t="s">
        <v>167</v>
      </c>
      <c r="C61" s="44" t="s">
        <v>170</v>
      </c>
      <c r="D61" s="44" t="s">
        <v>171</v>
      </c>
      <c r="E61" s="44" t="s">
        <v>141</v>
      </c>
      <c r="F61" s="45">
        <v>1.632</v>
      </c>
      <c r="G61" s="46">
        <v>0</v>
      </c>
      <c r="H61" s="46">
        <f>PRODUCT(F61:G61)</f>
        <v>0</v>
      </c>
    </row>
    <row r="62" spans="1:8" ht="12.75">
      <c r="A62" s="44">
        <v>37</v>
      </c>
      <c r="B62" s="44" t="s">
        <v>167</v>
      </c>
      <c r="C62" s="44" t="s">
        <v>172</v>
      </c>
      <c r="D62" s="44" t="s">
        <v>173</v>
      </c>
      <c r="E62" s="44" t="s">
        <v>84</v>
      </c>
      <c r="F62" s="45">
        <v>1.081</v>
      </c>
      <c r="G62" s="46">
        <v>0</v>
      </c>
      <c r="H62" s="46">
        <f>PRODUCT(F62:G62)</f>
        <v>0</v>
      </c>
    </row>
    <row r="63" spans="1:8" ht="12.75">
      <c r="A63" s="44"/>
      <c r="B63" s="44"/>
      <c r="C63" s="44"/>
      <c r="D63" s="52" t="s">
        <v>174</v>
      </c>
      <c r="E63" s="44"/>
      <c r="F63" s="45"/>
      <c r="G63" s="46"/>
      <c r="H63" s="53">
        <f>SUM(H59:H62)</f>
        <v>0</v>
      </c>
    </row>
    <row r="64" spans="1:8" ht="12.75">
      <c r="A64" s="44"/>
      <c r="B64" s="44"/>
      <c r="C64" s="44"/>
      <c r="D64" s="44"/>
      <c r="E64" s="44"/>
      <c r="F64" s="45"/>
      <c r="G64" s="46"/>
      <c r="H64" s="46"/>
    </row>
    <row r="65" spans="1:8" ht="12.75">
      <c r="A65" s="44"/>
      <c r="B65" s="44"/>
      <c r="C65" s="44"/>
      <c r="D65" s="52" t="s">
        <v>175</v>
      </c>
      <c r="E65" s="44"/>
      <c r="F65" s="45"/>
      <c r="G65" s="46"/>
      <c r="H65" s="53"/>
    </row>
    <row r="66" spans="1:8" ht="12.75">
      <c r="A66" s="44">
        <v>38</v>
      </c>
      <c r="B66" s="44" t="s">
        <v>178</v>
      </c>
      <c r="C66" s="44" t="s">
        <v>176</v>
      </c>
      <c r="D66" s="44" t="s">
        <v>177</v>
      </c>
      <c r="E66" s="44" t="s">
        <v>112</v>
      </c>
      <c r="F66" s="45">
        <v>106.88</v>
      </c>
      <c r="G66" s="46">
        <v>0</v>
      </c>
      <c r="H66" s="46">
        <f>PRODUCT(F66:G66)</f>
        <v>0</v>
      </c>
    </row>
    <row r="67" spans="1:8" ht="12.75">
      <c r="A67" s="44">
        <v>39</v>
      </c>
      <c r="B67" s="44" t="s">
        <v>178</v>
      </c>
      <c r="C67" s="44" t="s">
        <v>179</v>
      </c>
      <c r="D67" s="44" t="s">
        <v>180</v>
      </c>
      <c r="E67" s="44" t="s">
        <v>102</v>
      </c>
      <c r="F67" s="45">
        <v>3.18</v>
      </c>
      <c r="G67" s="46">
        <v>0</v>
      </c>
      <c r="H67" s="46">
        <f>PRODUCT(F67:G67)</f>
        <v>0</v>
      </c>
    </row>
    <row r="68" spans="1:8" ht="12.75">
      <c r="A68" s="44"/>
      <c r="B68" s="44"/>
      <c r="C68" s="44"/>
      <c r="D68" s="52" t="s">
        <v>181</v>
      </c>
      <c r="E68" s="44"/>
      <c r="F68" s="45"/>
      <c r="G68" s="46"/>
      <c r="H68" s="53">
        <f>SUM(H66:H67)</f>
        <v>0</v>
      </c>
    </row>
    <row r="69" spans="1:8" ht="12.75">
      <c r="A69" s="44"/>
      <c r="B69" s="44"/>
      <c r="C69" s="44"/>
      <c r="D69" s="44"/>
      <c r="E69" s="44"/>
      <c r="F69" s="45"/>
      <c r="G69" s="46"/>
      <c r="H69" s="46"/>
    </row>
    <row r="70" spans="1:8" ht="12.75">
      <c r="A70" s="44"/>
      <c r="B70" s="44"/>
      <c r="C70" s="44"/>
      <c r="D70" s="54" t="s">
        <v>182</v>
      </c>
      <c r="E70" s="44"/>
      <c r="F70" s="45"/>
      <c r="G70" s="46"/>
      <c r="H70" s="55">
        <f>SUM(H68,H63,H56,H47,H39)</f>
        <v>0</v>
      </c>
    </row>
    <row r="71" spans="1:8" ht="12.75">
      <c r="A71" s="44"/>
      <c r="B71" s="44"/>
      <c r="C71" s="44"/>
      <c r="D71" s="44"/>
      <c r="E71" s="44"/>
      <c r="F71" s="45"/>
      <c r="G71" s="46"/>
      <c r="H71" s="46"/>
    </row>
    <row r="72" spans="1:8" ht="12.75">
      <c r="A72" s="44"/>
      <c r="B72" s="44"/>
      <c r="C72" s="44"/>
      <c r="D72" s="52" t="s">
        <v>183</v>
      </c>
      <c r="E72" s="44"/>
      <c r="F72" s="45"/>
      <c r="G72" s="46"/>
      <c r="H72" s="53"/>
    </row>
    <row r="73" spans="1:8" ht="12.75">
      <c r="A73" s="44">
        <v>9</v>
      </c>
      <c r="B73" s="44" t="s">
        <v>187</v>
      </c>
      <c r="C73" s="44" t="s">
        <v>184</v>
      </c>
      <c r="D73" s="44" t="s">
        <v>185</v>
      </c>
      <c r="E73" s="44" t="s">
        <v>186</v>
      </c>
      <c r="F73" s="45">
        <v>1</v>
      </c>
      <c r="G73" s="46">
        <v>0</v>
      </c>
      <c r="H73" s="46">
        <f>PRODUCT(F73:G73)</f>
        <v>0</v>
      </c>
    </row>
    <row r="74" spans="1:8" ht="12.75">
      <c r="A74" s="44"/>
      <c r="B74" s="44"/>
      <c r="C74" s="44"/>
      <c r="D74" s="52" t="s">
        <v>188</v>
      </c>
      <c r="E74" s="44"/>
      <c r="F74" s="45"/>
      <c r="G74" s="46"/>
      <c r="H74" s="53">
        <f>SUM(H73)</f>
        <v>0</v>
      </c>
    </row>
    <row r="75" spans="1:8" ht="12.75">
      <c r="A75" s="44"/>
      <c r="B75" s="44"/>
      <c r="C75" s="44"/>
      <c r="D75" s="44"/>
      <c r="E75" s="44"/>
      <c r="F75" s="45"/>
      <c r="G75" s="46"/>
      <c r="H75" s="46"/>
    </row>
    <row r="76" spans="1:8" ht="12.75">
      <c r="A76" s="44"/>
      <c r="B76" s="44"/>
      <c r="C76" s="44"/>
      <c r="D76" s="52" t="s">
        <v>214</v>
      </c>
      <c r="E76" s="44"/>
      <c r="F76" s="45"/>
      <c r="G76" s="46"/>
      <c r="H76" s="53"/>
    </row>
    <row r="77" spans="1:8" ht="12.75">
      <c r="A77" s="44">
        <v>10</v>
      </c>
      <c r="B77" s="44" t="s">
        <v>213</v>
      </c>
      <c r="C77" s="44" t="s">
        <v>212</v>
      </c>
      <c r="D77" s="44" t="s">
        <v>211</v>
      </c>
      <c r="E77" s="44" t="s">
        <v>119</v>
      </c>
      <c r="F77" s="45">
        <v>1</v>
      </c>
      <c r="G77" s="46">
        <v>0</v>
      </c>
      <c r="H77" s="46">
        <f>PRODUCT(F77:G77)</f>
        <v>0</v>
      </c>
    </row>
    <row r="78" spans="1:8" ht="12.75">
      <c r="A78" s="44"/>
      <c r="B78" s="44"/>
      <c r="C78" s="44"/>
      <c r="D78" s="52" t="s">
        <v>210</v>
      </c>
      <c r="E78" s="44"/>
      <c r="F78" s="45"/>
      <c r="G78" s="46"/>
      <c r="H78" s="53">
        <f>SUM(H77)</f>
        <v>0</v>
      </c>
    </row>
    <row r="79" spans="1:8" ht="12.75">
      <c r="A79" s="44"/>
      <c r="B79" s="44"/>
      <c r="C79" s="44"/>
      <c r="D79" s="44"/>
      <c r="E79" s="44"/>
      <c r="F79" s="45"/>
      <c r="G79" s="46"/>
      <c r="H79" s="46"/>
    </row>
    <row r="80" spans="1:8" ht="12.75">
      <c r="A80" s="44"/>
      <c r="B80" s="44"/>
      <c r="C80" s="44"/>
      <c r="D80" s="54" t="s">
        <v>189</v>
      </c>
      <c r="E80" s="44"/>
      <c r="F80" s="45"/>
      <c r="G80" s="46"/>
      <c r="H80" s="55">
        <f>SUM(H78,H74)</f>
        <v>0</v>
      </c>
    </row>
    <row r="81" spans="1:8" ht="12.75">
      <c r="A81" s="44"/>
      <c r="B81" s="44"/>
      <c r="C81" s="44"/>
      <c r="D81" s="44"/>
      <c r="E81" s="44"/>
      <c r="F81" s="45"/>
      <c r="G81" s="46"/>
      <c r="H81" s="46"/>
    </row>
    <row r="82" spans="1:8" ht="12.75">
      <c r="A82" s="44"/>
      <c r="B82" s="44"/>
      <c r="C82" s="44"/>
      <c r="D82" s="52"/>
      <c r="E82" s="44"/>
      <c r="F82" s="45"/>
      <c r="G82" s="46"/>
      <c r="H82" s="53"/>
    </row>
    <row r="83" spans="1:8" ht="12.75">
      <c r="A83" s="44"/>
      <c r="B83" s="44"/>
      <c r="C83" s="44"/>
      <c r="D83" s="56" t="s">
        <v>190</v>
      </c>
      <c r="E83" s="44"/>
      <c r="F83" s="45"/>
      <c r="G83" s="46"/>
      <c r="H83" s="57">
        <f>SUM(H80,H70,H24)</f>
        <v>0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5" sqref="E5"/>
    </sheetView>
  </sheetViews>
  <sheetFormatPr defaultColWidth="9.00390625" defaultRowHeight="12.75"/>
  <cols>
    <col min="1" max="1" width="2.25390625" style="82" customWidth="1"/>
    <col min="2" max="2" width="2.75390625" style="82" customWidth="1"/>
    <col min="3" max="3" width="2.625" style="82" customWidth="1"/>
    <col min="4" max="4" width="7.625" style="82" customWidth="1"/>
    <col min="5" max="5" width="15.875" style="82" customWidth="1"/>
    <col min="6" max="6" width="0.875" style="82" customWidth="1"/>
    <col min="7" max="7" width="2.125" style="82" customWidth="1"/>
    <col min="8" max="8" width="2.875" style="82" customWidth="1"/>
    <col min="9" max="9" width="11.00390625" style="82" customWidth="1"/>
    <col min="10" max="10" width="14.125" style="82" customWidth="1"/>
    <col min="11" max="11" width="0.74609375" style="82" customWidth="1"/>
    <col min="12" max="12" width="2.375" style="82" customWidth="1"/>
    <col min="13" max="13" width="4.75390625" style="82" customWidth="1"/>
    <col min="14" max="14" width="12.875" style="82" customWidth="1"/>
    <col min="15" max="15" width="6.00390625" style="82" customWidth="1"/>
    <col min="16" max="16" width="16.25390625" style="82" customWidth="1"/>
    <col min="17" max="17" width="1.625" style="82" customWidth="1"/>
    <col min="18" max="16384" width="9.125" style="82" customWidth="1"/>
  </cols>
  <sheetData>
    <row r="1" spans="1:17" ht="53.25" customHeight="1" thickBot="1">
      <c r="A1" s="204"/>
      <c r="B1" s="202"/>
      <c r="C1" s="202"/>
      <c r="D1" s="202"/>
      <c r="E1" s="202"/>
      <c r="F1" s="203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1"/>
    </row>
    <row r="2" spans="1:17" ht="16.5" customHeight="1">
      <c r="A2" s="200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8"/>
    </row>
    <row r="3" spans="1:17" ht="16.5" customHeight="1">
      <c r="A3" s="194"/>
      <c r="B3" s="193" t="s">
        <v>4</v>
      </c>
      <c r="C3" s="193"/>
      <c r="D3" s="193"/>
      <c r="E3" s="5" t="s">
        <v>191</v>
      </c>
      <c r="F3" s="6"/>
      <c r="G3" s="6"/>
      <c r="H3" s="6"/>
      <c r="I3" s="6"/>
      <c r="J3" s="7"/>
      <c r="K3" s="4"/>
      <c r="L3" s="8"/>
      <c r="M3" s="8"/>
      <c r="N3" s="4" t="s">
        <v>5</v>
      </c>
      <c r="O3" s="9" t="s">
        <v>6</v>
      </c>
      <c r="P3" s="10"/>
      <c r="Q3" s="192"/>
    </row>
    <row r="4" spans="1:17" ht="16.5" customHeight="1">
      <c r="A4" s="194"/>
      <c r="B4" s="193" t="s">
        <v>7</v>
      </c>
      <c r="C4" s="193"/>
      <c r="D4" s="193"/>
      <c r="E4" s="11" t="s">
        <v>215</v>
      </c>
      <c r="F4" s="12"/>
      <c r="G4" s="12"/>
      <c r="H4" s="12"/>
      <c r="I4" s="12"/>
      <c r="J4" s="13"/>
      <c r="K4" s="4"/>
      <c r="L4" s="8"/>
      <c r="M4" s="8"/>
      <c r="N4" s="4" t="s">
        <v>8</v>
      </c>
      <c r="O4" s="14" t="s">
        <v>6</v>
      </c>
      <c r="P4" s="15"/>
      <c r="Q4" s="192"/>
    </row>
    <row r="5" spans="1:17" ht="16.5" customHeight="1">
      <c r="A5" s="194"/>
      <c r="B5" s="193" t="s">
        <v>9</v>
      </c>
      <c r="C5" s="193"/>
      <c r="D5" s="193"/>
      <c r="E5" s="16" t="s">
        <v>6</v>
      </c>
      <c r="F5" s="17"/>
      <c r="G5" s="17"/>
      <c r="H5" s="17"/>
      <c r="I5" s="17"/>
      <c r="J5" s="18"/>
      <c r="K5" s="4"/>
      <c r="L5" s="8"/>
      <c r="M5" s="8"/>
      <c r="N5" s="4" t="s">
        <v>10</v>
      </c>
      <c r="O5" s="19" t="s">
        <v>192</v>
      </c>
      <c r="P5" s="20"/>
      <c r="Q5" s="192"/>
    </row>
    <row r="6" spans="1:17" ht="16.5" customHeight="1">
      <c r="A6" s="197"/>
      <c r="B6" s="196"/>
      <c r="C6" s="196"/>
      <c r="D6" s="196"/>
      <c r="E6" s="21"/>
      <c r="F6" s="21"/>
      <c r="G6" s="21"/>
      <c r="H6" s="21"/>
      <c r="I6" s="21"/>
      <c r="J6" s="22"/>
      <c r="K6" s="21"/>
      <c r="L6" s="21"/>
      <c r="M6" s="21"/>
      <c r="N6" s="21" t="s">
        <v>11</v>
      </c>
      <c r="O6" s="21" t="s">
        <v>80</v>
      </c>
      <c r="P6" s="21"/>
      <c r="Q6" s="195"/>
    </row>
    <row r="7" spans="1:17" ht="16.5" customHeight="1">
      <c r="A7" s="194" t="s">
        <v>12</v>
      </c>
      <c r="B7" s="193" t="s">
        <v>13</v>
      </c>
      <c r="C7" s="193"/>
      <c r="D7" s="193"/>
      <c r="E7" s="23" t="s">
        <v>193</v>
      </c>
      <c r="F7" s="24"/>
      <c r="G7" s="24"/>
      <c r="H7" s="24"/>
      <c r="I7" s="24"/>
      <c r="J7" s="25"/>
      <c r="K7" s="4"/>
      <c r="L7" s="26"/>
      <c r="M7" s="27"/>
      <c r="N7" s="28" t="s">
        <v>6</v>
      </c>
      <c r="O7" s="29" t="s">
        <v>6</v>
      </c>
      <c r="P7" s="30"/>
      <c r="Q7" s="192"/>
    </row>
    <row r="8" spans="1:17" ht="16.5" customHeight="1">
      <c r="A8" s="194"/>
      <c r="B8" s="193" t="s">
        <v>14</v>
      </c>
      <c r="C8" s="193"/>
      <c r="D8" s="193"/>
      <c r="E8" s="14" t="s">
        <v>194</v>
      </c>
      <c r="F8" s="31"/>
      <c r="G8" s="31"/>
      <c r="H8" s="31"/>
      <c r="I8" s="31"/>
      <c r="J8" s="32"/>
      <c r="K8" s="4"/>
      <c r="L8" s="26"/>
      <c r="M8" s="27"/>
      <c r="N8" s="28"/>
      <c r="O8" s="33" t="s">
        <v>6</v>
      </c>
      <c r="P8" s="30"/>
      <c r="Q8" s="192"/>
    </row>
    <row r="9" spans="1:17" ht="16.5" customHeight="1">
      <c r="A9" s="194"/>
      <c r="B9" s="193" t="s">
        <v>15</v>
      </c>
      <c r="C9" s="193"/>
      <c r="D9" s="193"/>
      <c r="E9" s="19"/>
      <c r="F9" s="34"/>
      <c r="G9" s="34"/>
      <c r="H9" s="34"/>
      <c r="I9" s="34"/>
      <c r="J9" s="35"/>
      <c r="K9" s="4"/>
      <c r="L9" s="26"/>
      <c r="M9" s="27"/>
      <c r="N9" s="28"/>
      <c r="O9" s="33"/>
      <c r="P9" s="30"/>
      <c r="Q9" s="192"/>
    </row>
    <row r="10" spans="1:17" ht="16.5" customHeight="1">
      <c r="A10" s="197"/>
      <c r="B10" s="196"/>
      <c r="C10" s="196"/>
      <c r="D10" s="196"/>
      <c r="E10" s="21" t="s">
        <v>16</v>
      </c>
      <c r="F10" s="21"/>
      <c r="G10" s="36" t="s">
        <v>17</v>
      </c>
      <c r="H10" s="36"/>
      <c r="I10" s="36"/>
      <c r="J10" s="21"/>
      <c r="K10" s="21"/>
      <c r="L10" s="37"/>
      <c r="M10" s="21"/>
      <c r="N10" s="21" t="s">
        <v>18</v>
      </c>
      <c r="O10" s="21"/>
      <c r="P10" s="21" t="s">
        <v>19</v>
      </c>
      <c r="Q10" s="195"/>
    </row>
    <row r="11" spans="1:17" ht="16.5" customHeight="1">
      <c r="A11" s="194"/>
      <c r="B11" s="193"/>
      <c r="C11" s="193"/>
      <c r="D11" s="193"/>
      <c r="E11" s="38"/>
      <c r="F11" s="4"/>
      <c r="G11" s="33"/>
      <c r="H11" s="39"/>
      <c r="I11" s="30" t="s">
        <v>20</v>
      </c>
      <c r="J11" s="4"/>
      <c r="K11" s="4"/>
      <c r="L11" s="8"/>
      <c r="M11" s="26"/>
      <c r="N11" s="40">
        <v>41645</v>
      </c>
      <c r="O11" s="4"/>
      <c r="P11" s="41"/>
      <c r="Q11" s="192"/>
    </row>
    <row r="12" spans="1:17" ht="18" customHeight="1" thickBot="1">
      <c r="A12" s="191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89"/>
    </row>
    <row r="13" spans="1:17" ht="23.1" customHeight="1">
      <c r="A13" s="145"/>
      <c r="B13" s="188"/>
      <c r="C13" s="188"/>
      <c r="D13" s="188"/>
      <c r="E13" s="188" t="s">
        <v>21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7"/>
    </row>
    <row r="14" spans="1:17" ht="23.1" customHeight="1">
      <c r="A14" s="186"/>
      <c r="B14" s="179"/>
      <c r="C14" s="179"/>
      <c r="D14" s="179"/>
      <c r="E14" s="185" t="s">
        <v>6</v>
      </c>
      <c r="F14" s="179"/>
      <c r="G14" s="180"/>
      <c r="H14" s="179"/>
      <c r="I14" s="179"/>
      <c r="J14" s="185" t="s">
        <v>6</v>
      </c>
      <c r="K14" s="181"/>
      <c r="L14" s="180"/>
      <c r="M14" s="179"/>
      <c r="N14" s="179"/>
      <c r="O14" s="185" t="s">
        <v>6</v>
      </c>
      <c r="P14" s="185"/>
      <c r="Q14" s="178"/>
    </row>
    <row r="15" spans="1:17" ht="23.1" customHeight="1">
      <c r="A15" s="184"/>
      <c r="B15" s="183" t="s">
        <v>22</v>
      </c>
      <c r="C15" s="183"/>
      <c r="D15" s="182"/>
      <c r="E15" s="180" t="s">
        <v>23</v>
      </c>
      <c r="F15" s="181"/>
      <c r="G15" s="180"/>
      <c r="H15" s="179" t="s">
        <v>22</v>
      </c>
      <c r="I15" s="181"/>
      <c r="J15" s="180" t="s">
        <v>23</v>
      </c>
      <c r="K15" s="181"/>
      <c r="L15" s="180"/>
      <c r="M15" s="179" t="s">
        <v>22</v>
      </c>
      <c r="N15" s="179"/>
      <c r="O15" s="180" t="s">
        <v>23</v>
      </c>
      <c r="P15" s="179"/>
      <c r="Q15" s="178"/>
    </row>
    <row r="16" spans="1:17" ht="23.1" customHeight="1" thickBot="1">
      <c r="A16" s="177"/>
      <c r="B16" s="174"/>
      <c r="C16" s="174"/>
      <c r="D16" s="176">
        <v>0</v>
      </c>
      <c r="E16" s="84">
        <v>0</v>
      </c>
      <c r="F16" s="175"/>
      <c r="G16" s="172"/>
      <c r="H16" s="174"/>
      <c r="I16" s="176">
        <v>0</v>
      </c>
      <c r="J16" s="84">
        <v>0</v>
      </c>
      <c r="K16" s="175"/>
      <c r="L16" s="172"/>
      <c r="M16" s="174"/>
      <c r="N16" s="173">
        <v>0</v>
      </c>
      <c r="O16" s="172"/>
      <c r="P16" s="171">
        <v>0</v>
      </c>
      <c r="Q16" s="83"/>
    </row>
    <row r="17" spans="1:17" ht="25.5" customHeight="1" thickBot="1">
      <c r="A17" s="170"/>
      <c r="B17" s="167"/>
      <c r="C17" s="167"/>
      <c r="D17" s="167"/>
      <c r="E17" s="167" t="s">
        <v>24</v>
      </c>
      <c r="F17" s="167"/>
      <c r="G17" s="167"/>
      <c r="H17" s="169"/>
      <c r="I17" s="168" t="s">
        <v>1</v>
      </c>
      <c r="J17" s="167"/>
      <c r="K17" s="167"/>
      <c r="L17" s="167"/>
      <c r="M17" s="167"/>
      <c r="N17" s="167"/>
      <c r="O17" s="167"/>
      <c r="P17" s="167"/>
      <c r="Q17" s="166"/>
    </row>
    <row r="18" spans="1:17" ht="25.5" customHeight="1">
      <c r="A18" s="112" t="s">
        <v>2</v>
      </c>
      <c r="B18" s="165"/>
      <c r="C18" s="110" t="s">
        <v>25</v>
      </c>
      <c r="D18" s="109"/>
      <c r="E18" s="109"/>
      <c r="F18" s="108"/>
      <c r="G18" s="112" t="s">
        <v>26</v>
      </c>
      <c r="H18" s="164"/>
      <c r="I18" s="110" t="s">
        <v>27</v>
      </c>
      <c r="J18" s="109"/>
      <c r="K18" s="108"/>
      <c r="L18" s="112" t="s">
        <v>28</v>
      </c>
      <c r="M18" s="163"/>
      <c r="N18" s="110" t="s">
        <v>29</v>
      </c>
      <c r="O18" s="109"/>
      <c r="P18" s="109"/>
      <c r="Q18" s="108"/>
    </row>
    <row r="19" spans="1:17" ht="23.1" customHeight="1">
      <c r="A19" s="97">
        <v>1</v>
      </c>
      <c r="B19" s="160" t="s">
        <v>30</v>
      </c>
      <c r="C19" s="159"/>
      <c r="D19" s="153" t="s">
        <v>31</v>
      </c>
      <c r="E19" s="48">
        <v>0</v>
      </c>
      <c r="F19" s="158"/>
      <c r="G19" s="97">
        <v>8</v>
      </c>
      <c r="H19" s="96" t="s">
        <v>32</v>
      </c>
      <c r="I19" s="150"/>
      <c r="J19" s="94">
        <v>0</v>
      </c>
      <c r="K19" s="93"/>
      <c r="L19" s="97">
        <v>13</v>
      </c>
      <c r="M19" s="157" t="s">
        <v>33</v>
      </c>
      <c r="N19" s="150"/>
      <c r="O19" s="156">
        <v>0</v>
      </c>
      <c r="P19" s="94">
        <f>PRODUCT(E25,O19)</f>
        <v>0</v>
      </c>
      <c r="Q19" s="93"/>
    </row>
    <row r="20" spans="1:17" ht="23.1" customHeight="1">
      <c r="A20" s="97">
        <v>2</v>
      </c>
      <c r="B20" s="155"/>
      <c r="C20" s="154"/>
      <c r="D20" s="153" t="s">
        <v>34</v>
      </c>
      <c r="E20" s="49">
        <f ca="1">'ROZPOČET OBJEKTU 0006'!$H$24</f>
        <v>0</v>
      </c>
      <c r="F20" s="162"/>
      <c r="G20" s="97">
        <v>9</v>
      </c>
      <c r="H20" s="96" t="s">
        <v>35</v>
      </c>
      <c r="I20" s="150"/>
      <c r="J20" s="94">
        <v>0</v>
      </c>
      <c r="K20" s="93"/>
      <c r="L20" s="97">
        <v>14</v>
      </c>
      <c r="M20" s="157" t="s">
        <v>36</v>
      </c>
      <c r="N20" s="150"/>
      <c r="O20" s="156">
        <v>0</v>
      </c>
      <c r="P20" s="94">
        <f>PRODUCT(E25,O20)</f>
        <v>0</v>
      </c>
      <c r="Q20" s="93"/>
    </row>
    <row r="21" spans="1:17" ht="23.1" customHeight="1">
      <c r="A21" s="97">
        <v>3</v>
      </c>
      <c r="B21" s="160" t="s">
        <v>37</v>
      </c>
      <c r="C21" s="159"/>
      <c r="D21" s="153" t="s">
        <v>31</v>
      </c>
      <c r="E21" s="48">
        <v>0</v>
      </c>
      <c r="F21" s="158"/>
      <c r="G21" s="97">
        <v>10</v>
      </c>
      <c r="H21" s="96" t="s">
        <v>38</v>
      </c>
      <c r="I21" s="150"/>
      <c r="J21" s="94">
        <v>0</v>
      </c>
      <c r="K21" s="93"/>
      <c r="L21" s="97">
        <v>15</v>
      </c>
      <c r="M21" s="157" t="s">
        <v>39</v>
      </c>
      <c r="N21" s="150"/>
      <c r="O21" s="156">
        <v>0</v>
      </c>
      <c r="P21" s="94">
        <f>PRODUCT(E25,O21)</f>
        <v>0</v>
      </c>
      <c r="Q21" s="93"/>
    </row>
    <row r="22" spans="1:17" ht="23.1" customHeight="1">
      <c r="A22" s="97">
        <v>4</v>
      </c>
      <c r="B22" s="155"/>
      <c r="C22" s="154"/>
      <c r="D22" s="153" t="s">
        <v>34</v>
      </c>
      <c r="E22" s="50">
        <f ca="1">'ROZPOČET OBJEKTU 0006'!$H$70</f>
        <v>0</v>
      </c>
      <c r="F22" s="162"/>
      <c r="G22" s="97">
        <v>11</v>
      </c>
      <c r="H22" s="157" t="s">
        <v>6</v>
      </c>
      <c r="I22" s="161"/>
      <c r="J22" s="94">
        <v>0</v>
      </c>
      <c r="K22" s="93"/>
      <c r="L22" s="97">
        <v>16</v>
      </c>
      <c r="M22" s="157" t="s">
        <v>40</v>
      </c>
      <c r="N22" s="150"/>
      <c r="O22" s="156">
        <v>0</v>
      </c>
      <c r="P22" s="94">
        <f>PRODUCT(E25,O22)</f>
        <v>0</v>
      </c>
      <c r="Q22" s="93"/>
    </row>
    <row r="23" spans="1:17" ht="23.1" customHeight="1">
      <c r="A23" s="97">
        <v>5</v>
      </c>
      <c r="B23" s="160" t="s">
        <v>41</v>
      </c>
      <c r="C23" s="159"/>
      <c r="D23" s="153" t="s">
        <v>31</v>
      </c>
      <c r="E23" s="48">
        <v>0</v>
      </c>
      <c r="F23" s="158"/>
      <c r="G23" s="151"/>
      <c r="H23" s="95"/>
      <c r="I23" s="150"/>
      <c r="J23" s="94"/>
      <c r="K23" s="93"/>
      <c r="L23" s="97">
        <v>17</v>
      </c>
      <c r="M23" s="157" t="s">
        <v>42</v>
      </c>
      <c r="N23" s="95"/>
      <c r="O23" s="156">
        <v>0</v>
      </c>
      <c r="P23" s="94">
        <f>PRODUCT(E25,O23)</f>
        <v>0</v>
      </c>
      <c r="Q23" s="93"/>
    </row>
    <row r="24" spans="1:17" ht="23.1" customHeight="1" thickBot="1">
      <c r="A24" s="97">
        <v>6</v>
      </c>
      <c r="B24" s="155"/>
      <c r="C24" s="154"/>
      <c r="D24" s="153" t="s">
        <v>34</v>
      </c>
      <c r="E24" s="51">
        <f ca="1">'ROZPOČET OBJEKTU 0006'!$H$76</f>
        <v>0</v>
      </c>
      <c r="F24" s="152"/>
      <c r="G24" s="151"/>
      <c r="H24" s="95"/>
      <c r="I24" s="150"/>
      <c r="J24" s="94"/>
      <c r="K24" s="93"/>
      <c r="L24" s="97">
        <v>18</v>
      </c>
      <c r="M24" s="96" t="s">
        <v>43</v>
      </c>
      <c r="N24" s="95"/>
      <c r="O24" s="95"/>
      <c r="P24" s="94">
        <v>0</v>
      </c>
      <c r="Q24" s="93"/>
    </row>
    <row r="25" spans="1:17" ht="23.1" customHeight="1" thickBot="1">
      <c r="A25" s="97">
        <v>7</v>
      </c>
      <c r="B25" s="148" t="s">
        <v>44</v>
      </c>
      <c r="C25" s="95"/>
      <c r="D25" s="150"/>
      <c r="E25" s="47">
        <f>SUM(E19:E24)</f>
        <v>0</v>
      </c>
      <c r="F25" s="146"/>
      <c r="G25" s="97">
        <v>12</v>
      </c>
      <c r="H25" s="148" t="s">
        <v>45</v>
      </c>
      <c r="I25" s="150"/>
      <c r="J25" s="149">
        <v>0</v>
      </c>
      <c r="K25" s="146"/>
      <c r="L25" s="97">
        <v>19</v>
      </c>
      <c r="M25" s="148" t="s">
        <v>46</v>
      </c>
      <c r="N25" s="95"/>
      <c r="O25" s="95"/>
      <c r="P25" s="147">
        <f>SUM(P19:P24)</f>
        <v>0</v>
      </c>
      <c r="Q25" s="146"/>
    </row>
    <row r="26" spans="1:17" ht="23.1" customHeight="1" thickBot="1">
      <c r="A26" s="87">
        <v>20</v>
      </c>
      <c r="B26" s="86" t="s">
        <v>47</v>
      </c>
      <c r="C26" s="85"/>
      <c r="D26" s="118"/>
      <c r="E26" s="84">
        <v>0</v>
      </c>
      <c r="F26" s="83"/>
      <c r="G26" s="87">
        <v>21</v>
      </c>
      <c r="H26" s="86" t="s">
        <v>48</v>
      </c>
      <c r="I26" s="118"/>
      <c r="J26" s="84">
        <v>0</v>
      </c>
      <c r="K26" s="83"/>
      <c r="L26" s="87">
        <v>22</v>
      </c>
      <c r="M26" s="86" t="s">
        <v>49</v>
      </c>
      <c r="N26" s="85"/>
      <c r="O26" s="85"/>
      <c r="P26" s="84">
        <v>0</v>
      </c>
      <c r="Q26" s="83"/>
    </row>
    <row r="27" spans="1:17" ht="24.75" customHeight="1" thickBot="1">
      <c r="A27" s="145" t="s">
        <v>14</v>
      </c>
      <c r="B27" s="142"/>
      <c r="C27" s="142"/>
      <c r="D27" s="142"/>
      <c r="E27" s="141"/>
      <c r="F27" s="144"/>
      <c r="G27" s="143"/>
      <c r="H27" s="141"/>
      <c r="I27" s="142"/>
      <c r="J27" s="141"/>
      <c r="K27" s="140"/>
      <c r="L27" s="112" t="s">
        <v>50</v>
      </c>
      <c r="M27" s="111"/>
      <c r="N27" s="110" t="s">
        <v>51</v>
      </c>
      <c r="O27" s="109"/>
      <c r="P27" s="109"/>
      <c r="Q27" s="108"/>
    </row>
    <row r="28" spans="1:17" ht="23.1" customHeight="1" thickBot="1">
      <c r="A28" s="102"/>
      <c r="B28" s="99"/>
      <c r="C28" s="99"/>
      <c r="D28" s="99"/>
      <c r="E28" s="99"/>
      <c r="F28" s="101"/>
      <c r="G28" s="100"/>
      <c r="H28" s="99"/>
      <c r="I28" s="99"/>
      <c r="J28" s="121"/>
      <c r="K28" s="139"/>
      <c r="L28" s="97">
        <v>23</v>
      </c>
      <c r="M28" s="96" t="s">
        <v>52</v>
      </c>
      <c r="N28" s="138"/>
      <c r="O28" s="95"/>
      <c r="P28" s="117">
        <f>SUM(P26,P25,J26,J25,E26,E25)</f>
        <v>0</v>
      </c>
      <c r="Q28" s="137"/>
    </row>
    <row r="29" spans="1:17" ht="23.1" customHeight="1">
      <c r="A29" s="136" t="s">
        <v>53</v>
      </c>
      <c r="B29" s="133"/>
      <c r="C29" s="133"/>
      <c r="D29" s="133"/>
      <c r="E29" s="132"/>
      <c r="F29" s="135"/>
      <c r="G29" s="134" t="s">
        <v>54</v>
      </c>
      <c r="H29" s="133"/>
      <c r="I29" s="133"/>
      <c r="J29" s="132"/>
      <c r="K29" s="131"/>
      <c r="L29" s="97">
        <v>24</v>
      </c>
      <c r="M29" s="128">
        <v>0.15</v>
      </c>
      <c r="N29" s="127">
        <f>$P$28</f>
        <v>0</v>
      </c>
      <c r="O29" s="126" t="s">
        <v>55</v>
      </c>
      <c r="P29" s="125">
        <f>PRODUCT(N29*0.15)</f>
        <v>0</v>
      </c>
      <c r="Q29" s="124"/>
    </row>
    <row r="30" spans="1:17" ht="23.1" customHeight="1" thickBot="1">
      <c r="A30" s="130" t="s">
        <v>13</v>
      </c>
      <c r="B30" s="99"/>
      <c r="C30" s="99"/>
      <c r="D30" s="99"/>
      <c r="E30" s="99"/>
      <c r="F30" s="101"/>
      <c r="G30" s="129"/>
      <c r="H30" s="99"/>
      <c r="I30" s="99"/>
      <c r="J30" s="99"/>
      <c r="K30" s="113"/>
      <c r="L30" s="97">
        <v>25</v>
      </c>
      <c r="M30" s="128">
        <v>0.21</v>
      </c>
      <c r="N30" s="127">
        <f>$P$28</f>
        <v>0</v>
      </c>
      <c r="O30" s="126" t="s">
        <v>55</v>
      </c>
      <c r="P30" s="125">
        <f>PRODUCT(N30*0.21)</f>
        <v>0</v>
      </c>
      <c r="Q30" s="124"/>
    </row>
    <row r="31" spans="1:17" ht="23.1" customHeight="1" thickBot="1" thickTop="1">
      <c r="A31" s="123"/>
      <c r="B31" s="99"/>
      <c r="C31" s="99"/>
      <c r="D31" s="99"/>
      <c r="E31" s="122"/>
      <c r="F31" s="101"/>
      <c r="G31" s="122"/>
      <c r="H31" s="99"/>
      <c r="I31" s="99"/>
      <c r="J31" s="121"/>
      <c r="K31" s="113"/>
      <c r="L31" s="87">
        <v>26</v>
      </c>
      <c r="M31" s="120" t="s">
        <v>56</v>
      </c>
      <c r="N31" s="119"/>
      <c r="O31" s="118"/>
      <c r="P31" s="117">
        <f>SUM(P28:P30)</f>
        <v>0</v>
      </c>
      <c r="Q31" s="116"/>
    </row>
    <row r="32" spans="1:17" ht="26.25" customHeight="1">
      <c r="A32" s="115" t="s">
        <v>53</v>
      </c>
      <c r="B32" s="99"/>
      <c r="C32" s="99"/>
      <c r="D32" s="99"/>
      <c r="E32" s="99"/>
      <c r="F32" s="101"/>
      <c r="G32" s="114" t="s">
        <v>54</v>
      </c>
      <c r="H32" s="99"/>
      <c r="I32" s="99"/>
      <c r="J32" s="99"/>
      <c r="K32" s="113"/>
      <c r="L32" s="112" t="s">
        <v>57</v>
      </c>
      <c r="M32" s="111"/>
      <c r="N32" s="110" t="s">
        <v>58</v>
      </c>
      <c r="O32" s="109"/>
      <c r="P32" s="109"/>
      <c r="Q32" s="108"/>
    </row>
    <row r="33" spans="1:17" ht="23.1" customHeight="1">
      <c r="A33" s="107" t="s">
        <v>15</v>
      </c>
      <c r="B33" s="104"/>
      <c r="C33" s="104"/>
      <c r="D33" s="104"/>
      <c r="E33" s="104"/>
      <c r="F33" s="106"/>
      <c r="G33" s="105"/>
      <c r="H33" s="104"/>
      <c r="I33" s="104"/>
      <c r="J33" s="104"/>
      <c r="K33" s="103"/>
      <c r="L33" s="97">
        <v>27</v>
      </c>
      <c r="M33" s="96" t="s">
        <v>59</v>
      </c>
      <c r="N33" s="95"/>
      <c r="O33" s="95"/>
      <c r="P33" s="94">
        <v>0</v>
      </c>
      <c r="Q33" s="93"/>
    </row>
    <row r="34" spans="1:17" ht="23.1" customHeight="1">
      <c r="A34" s="102"/>
      <c r="B34" s="99"/>
      <c r="C34" s="99"/>
      <c r="D34" s="99"/>
      <c r="E34" s="99"/>
      <c r="F34" s="101"/>
      <c r="G34" s="100"/>
      <c r="H34" s="99"/>
      <c r="I34" s="99"/>
      <c r="J34" s="99"/>
      <c r="K34" s="98"/>
      <c r="L34" s="97">
        <v>28</v>
      </c>
      <c r="M34" s="96" t="s">
        <v>60</v>
      </c>
      <c r="N34" s="95"/>
      <c r="O34" s="95"/>
      <c r="P34" s="94">
        <v>0</v>
      </c>
      <c r="Q34" s="93"/>
    </row>
    <row r="35" spans="1:17" ht="23.1" customHeight="1" thickBot="1">
      <c r="A35" s="92" t="s">
        <v>53</v>
      </c>
      <c r="B35" s="89"/>
      <c r="C35" s="89"/>
      <c r="D35" s="89"/>
      <c r="E35" s="89"/>
      <c r="F35" s="91"/>
      <c r="G35" s="90" t="s">
        <v>54</v>
      </c>
      <c r="H35" s="89"/>
      <c r="I35" s="89"/>
      <c r="J35" s="89"/>
      <c r="K35" s="88"/>
      <c r="L35" s="87">
        <v>29</v>
      </c>
      <c r="M35" s="86" t="s">
        <v>61</v>
      </c>
      <c r="N35" s="85"/>
      <c r="O35" s="85"/>
      <c r="P35" s="84">
        <v>0</v>
      </c>
      <c r="Q35" s="83"/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pane ySplit="8" topLeftCell="A51" activePane="bottomLeft" state="frozen"/>
      <selection pane="bottomLeft" activeCell="H79" sqref="H79"/>
    </sheetView>
  </sheetViews>
  <sheetFormatPr defaultColWidth="9.00390625" defaultRowHeight="12.75"/>
  <cols>
    <col min="1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215" t="s">
        <v>62</v>
      </c>
      <c r="B1" s="211"/>
      <c r="C1" s="211"/>
      <c r="D1" s="211"/>
      <c r="E1" s="211"/>
      <c r="F1" s="211"/>
      <c r="G1" s="211"/>
      <c r="H1" s="211"/>
    </row>
    <row r="2" spans="1:8" ht="15">
      <c r="A2" s="42" t="s">
        <v>63</v>
      </c>
      <c r="B2" s="211"/>
      <c r="C2" s="211"/>
      <c r="D2" s="43" t="str">
        <f ca="1">'KRYCÍ LIST OBJEKTU 0006'!E3</f>
        <v>ZÁKLADNÍ ŠKOLA R.FRIMLA ČP.816, TRUTNOV</v>
      </c>
      <c r="E2" s="211"/>
      <c r="F2" s="211" t="s">
        <v>64</v>
      </c>
      <c r="G2" s="211" t="str">
        <f ca="1">'KRYCÍ LIST OBJEKTU 0006'!$O$3</f>
        <v/>
      </c>
      <c r="H2" s="211"/>
    </row>
    <row r="3" spans="1:8" ht="12.75">
      <c r="A3" s="214" t="s">
        <v>65</v>
      </c>
      <c r="B3" s="211"/>
      <c r="C3" s="211"/>
      <c r="D3" s="43" t="str">
        <f ca="1">'KRYCÍ LIST OBJEKTU 0006'!E4</f>
        <v>2.ETAPA - OPRAVA STŘEŠNÍHO PLÁŠTĚ SO.06</v>
      </c>
      <c r="E3" s="211"/>
      <c r="F3" s="211" t="s">
        <v>66</v>
      </c>
      <c r="G3" s="211"/>
      <c r="H3" s="211"/>
    </row>
    <row r="4" spans="1:8" ht="12.75">
      <c r="A4" s="212" t="s">
        <v>67</v>
      </c>
      <c r="B4" s="211"/>
      <c r="C4" s="211"/>
      <c r="D4" s="211" t="str">
        <f ca="1">'KRYCÍ LIST OBJEKTU 0006'!$E$7</f>
        <v>MĚSTO TRUTNOV</v>
      </c>
      <c r="E4" s="211"/>
      <c r="F4" s="211" t="s">
        <v>68</v>
      </c>
      <c r="G4" s="211" t="str">
        <f ca="1">'KRYCÍ LIST OBJEKTU 0006'!$I$11</f>
        <v>Landa</v>
      </c>
      <c r="H4" s="211"/>
    </row>
    <row r="5" spans="1:8" ht="12.75">
      <c r="A5" s="212" t="s">
        <v>69</v>
      </c>
      <c r="B5" s="211"/>
      <c r="C5" s="211"/>
      <c r="D5" s="211">
        <f ca="1">'KRYCÍ LIST OBJEKTU 0006'!$E$9</f>
        <v>0</v>
      </c>
      <c r="E5" s="211"/>
      <c r="F5" s="211" t="s">
        <v>70</v>
      </c>
      <c r="G5" s="213">
        <f ca="1">'KRYCÍ LIST OBJEKTU 0006'!$N$11</f>
        <v>41645</v>
      </c>
      <c r="H5" s="211"/>
    </row>
    <row r="6" spans="1:8" ht="12.75">
      <c r="A6" s="212"/>
      <c r="B6" s="211"/>
      <c r="C6" s="211"/>
      <c r="D6" s="211"/>
      <c r="E6" s="211"/>
      <c r="F6" s="211"/>
      <c r="G6" s="211"/>
      <c r="H6" s="211"/>
    </row>
    <row r="7" spans="1:8" ht="19.5">
      <c r="A7" s="210" t="s">
        <v>71</v>
      </c>
      <c r="B7" s="209" t="s">
        <v>72</v>
      </c>
      <c r="C7" s="209" t="s">
        <v>73</v>
      </c>
      <c r="D7" s="209" t="s">
        <v>74</v>
      </c>
      <c r="E7" s="209" t="s">
        <v>0</v>
      </c>
      <c r="F7" s="209" t="s">
        <v>75</v>
      </c>
      <c r="G7" s="209" t="s">
        <v>76</v>
      </c>
      <c r="H7" s="208" t="s">
        <v>77</v>
      </c>
    </row>
    <row r="8" spans="1:8" ht="12.75">
      <c r="A8" s="207" t="s">
        <v>12</v>
      </c>
      <c r="B8" s="206" t="s">
        <v>12</v>
      </c>
      <c r="C8" s="206" t="s">
        <v>78</v>
      </c>
      <c r="D8" s="206" t="s">
        <v>79</v>
      </c>
      <c r="E8" s="206" t="s">
        <v>12</v>
      </c>
      <c r="F8" s="206" t="s">
        <v>12</v>
      </c>
      <c r="G8" s="206" t="s">
        <v>12</v>
      </c>
      <c r="H8" s="205" t="s">
        <v>12</v>
      </c>
    </row>
    <row r="10" spans="1:8" ht="12.75">
      <c r="A10" s="44"/>
      <c r="B10" s="44"/>
      <c r="C10" s="44"/>
      <c r="D10" s="52" t="s">
        <v>81</v>
      </c>
      <c r="E10" s="44"/>
      <c r="F10" s="45"/>
      <c r="G10" s="46"/>
      <c r="H10" s="53"/>
    </row>
    <row r="11" spans="1:8" ht="12.75">
      <c r="A11" s="44">
        <v>1</v>
      </c>
      <c r="B11" s="44" t="s">
        <v>85</v>
      </c>
      <c r="C11" s="44" t="s">
        <v>82</v>
      </c>
      <c r="D11" s="44" t="s">
        <v>83</v>
      </c>
      <c r="E11" s="44" t="s">
        <v>84</v>
      </c>
      <c r="F11" s="45">
        <v>0.746</v>
      </c>
      <c r="G11" s="46">
        <v>0</v>
      </c>
      <c r="H11" s="46">
        <f aca="true" t="shared" si="0" ref="H11:H17">PRODUCT(F11:G11)</f>
        <v>0</v>
      </c>
    </row>
    <row r="12" spans="1:8" ht="12.75">
      <c r="A12" s="44">
        <v>2</v>
      </c>
      <c r="B12" s="44" t="s">
        <v>85</v>
      </c>
      <c r="C12" s="44" t="s">
        <v>86</v>
      </c>
      <c r="D12" s="44" t="s">
        <v>87</v>
      </c>
      <c r="E12" s="44" t="s">
        <v>84</v>
      </c>
      <c r="F12" s="45">
        <v>0.746</v>
      </c>
      <c r="G12" s="46">
        <v>0</v>
      </c>
      <c r="H12" s="46">
        <f t="shared" si="0"/>
        <v>0</v>
      </c>
    </row>
    <row r="13" spans="1:8" ht="12.75">
      <c r="A13" s="44">
        <v>3</v>
      </c>
      <c r="B13" s="44" t="s">
        <v>85</v>
      </c>
      <c r="C13" s="44" t="s">
        <v>88</v>
      </c>
      <c r="D13" s="44" t="s">
        <v>89</v>
      </c>
      <c r="E13" s="44" t="s">
        <v>84</v>
      </c>
      <c r="F13" s="45">
        <v>0.746</v>
      </c>
      <c r="G13" s="46">
        <v>0</v>
      </c>
      <c r="H13" s="46">
        <f t="shared" si="0"/>
        <v>0</v>
      </c>
    </row>
    <row r="14" spans="1:8" ht="12.75">
      <c r="A14" s="44">
        <v>4</v>
      </c>
      <c r="B14" s="44" t="s">
        <v>85</v>
      </c>
      <c r="C14" s="44" t="s">
        <v>90</v>
      </c>
      <c r="D14" s="44" t="s">
        <v>91</v>
      </c>
      <c r="E14" s="44" t="s">
        <v>84</v>
      </c>
      <c r="F14" s="45">
        <v>1.492</v>
      </c>
      <c r="G14" s="46">
        <v>0</v>
      </c>
      <c r="H14" s="46">
        <f t="shared" si="0"/>
        <v>0</v>
      </c>
    </row>
    <row r="15" spans="1:8" ht="12.75">
      <c r="A15" s="44">
        <v>5</v>
      </c>
      <c r="B15" s="44" t="s">
        <v>85</v>
      </c>
      <c r="C15" s="44" t="s">
        <v>92</v>
      </c>
      <c r="D15" s="44" t="s">
        <v>93</v>
      </c>
      <c r="E15" s="44" t="s">
        <v>84</v>
      </c>
      <c r="F15" s="45">
        <v>0.746</v>
      </c>
      <c r="G15" s="46">
        <v>0</v>
      </c>
      <c r="H15" s="46">
        <f t="shared" si="0"/>
        <v>0</v>
      </c>
    </row>
    <row r="16" spans="1:8" ht="12.75">
      <c r="A16" s="44">
        <v>6</v>
      </c>
      <c r="B16" s="44" t="s">
        <v>85</v>
      </c>
      <c r="C16" s="44" t="s">
        <v>94</v>
      </c>
      <c r="D16" s="44" t="s">
        <v>95</v>
      </c>
      <c r="E16" s="44" t="s">
        <v>84</v>
      </c>
      <c r="F16" s="45">
        <v>4.476</v>
      </c>
      <c r="G16" s="46">
        <v>0</v>
      </c>
      <c r="H16" s="46">
        <f t="shared" si="0"/>
        <v>0</v>
      </c>
    </row>
    <row r="17" spans="1:8" ht="12.75">
      <c r="A17" s="44">
        <v>7</v>
      </c>
      <c r="B17" s="44" t="s">
        <v>85</v>
      </c>
      <c r="C17" s="44" t="s">
        <v>96</v>
      </c>
      <c r="D17" s="44" t="s">
        <v>97</v>
      </c>
      <c r="E17" s="44" t="s">
        <v>84</v>
      </c>
      <c r="F17" s="45">
        <v>0.746</v>
      </c>
      <c r="G17" s="46">
        <v>0</v>
      </c>
      <c r="H17" s="46">
        <f t="shared" si="0"/>
        <v>0</v>
      </c>
    </row>
    <row r="18" spans="1:8" ht="12.75">
      <c r="A18" s="44"/>
      <c r="B18" s="44"/>
      <c r="C18" s="44"/>
      <c r="D18" s="52" t="s">
        <v>98</v>
      </c>
      <c r="E18" s="44"/>
      <c r="F18" s="45"/>
      <c r="G18" s="46"/>
      <c r="H18" s="53">
        <f>SUM(H11:H17)</f>
        <v>0</v>
      </c>
    </row>
    <row r="19" spans="1:8" ht="12.75">
      <c r="A19" s="44"/>
      <c r="B19" s="44"/>
      <c r="C19" s="44"/>
      <c r="D19" s="44"/>
      <c r="E19" s="44"/>
      <c r="F19" s="45"/>
      <c r="G19" s="46"/>
      <c r="H19" s="46"/>
    </row>
    <row r="20" spans="1:8" ht="12.75">
      <c r="A20" s="44"/>
      <c r="B20" s="44"/>
      <c r="C20" s="44"/>
      <c r="D20" s="52" t="s">
        <v>99</v>
      </c>
      <c r="E20" s="44"/>
      <c r="F20" s="45"/>
      <c r="G20" s="46"/>
      <c r="H20" s="53"/>
    </row>
    <row r="21" spans="1:8" ht="12.75">
      <c r="A21" s="44">
        <v>8</v>
      </c>
      <c r="B21" s="44" t="s">
        <v>103</v>
      </c>
      <c r="C21" s="44" t="s">
        <v>100</v>
      </c>
      <c r="D21" s="44" t="s">
        <v>101</v>
      </c>
      <c r="E21" s="44" t="s">
        <v>102</v>
      </c>
      <c r="F21" s="45">
        <v>642.61</v>
      </c>
      <c r="G21" s="46">
        <v>0</v>
      </c>
      <c r="H21" s="46">
        <f>PRODUCT(F21:G21)</f>
        <v>0</v>
      </c>
    </row>
    <row r="22" spans="1:8" ht="12.75">
      <c r="A22" s="44"/>
      <c r="B22" s="44"/>
      <c r="C22" s="44"/>
      <c r="D22" s="52" t="s">
        <v>104</v>
      </c>
      <c r="E22" s="44"/>
      <c r="F22" s="45"/>
      <c r="G22" s="46"/>
      <c r="H22" s="53">
        <f>SUM(H21)</f>
        <v>0</v>
      </c>
    </row>
    <row r="23" spans="1:8" ht="12.75">
      <c r="A23" s="44"/>
      <c r="B23" s="44"/>
      <c r="C23" s="44"/>
      <c r="D23" s="44"/>
      <c r="E23" s="44"/>
      <c r="F23" s="45"/>
      <c r="G23" s="46"/>
      <c r="H23" s="46"/>
    </row>
    <row r="24" spans="1:8" ht="12.75">
      <c r="A24" s="44"/>
      <c r="B24" s="44"/>
      <c r="C24" s="44"/>
      <c r="D24" s="54" t="s">
        <v>105</v>
      </c>
      <c r="E24" s="44"/>
      <c r="F24" s="45"/>
      <c r="G24" s="46"/>
      <c r="H24" s="55">
        <f>SUM(H22,H18)</f>
        <v>0</v>
      </c>
    </row>
    <row r="25" spans="1:8" ht="12.75">
      <c r="A25" s="44"/>
      <c r="B25" s="44"/>
      <c r="C25" s="44"/>
      <c r="D25" s="44"/>
      <c r="E25" s="44"/>
      <c r="F25" s="45"/>
      <c r="G25" s="46"/>
      <c r="H25" s="46"/>
    </row>
    <row r="26" spans="1:8" ht="12.75">
      <c r="A26" s="44"/>
      <c r="B26" s="44"/>
      <c r="C26" s="44"/>
      <c r="D26" s="52" t="s">
        <v>106</v>
      </c>
      <c r="E26" s="44"/>
      <c r="F26" s="45"/>
      <c r="G26" s="46"/>
      <c r="H26" s="53"/>
    </row>
    <row r="27" spans="1:8" ht="12.75">
      <c r="A27" s="44">
        <v>10</v>
      </c>
      <c r="B27" s="44" t="s">
        <v>109</v>
      </c>
      <c r="C27" s="44" t="s">
        <v>107</v>
      </c>
      <c r="D27" s="44" t="s">
        <v>108</v>
      </c>
      <c r="E27" s="44" t="s">
        <v>102</v>
      </c>
      <c r="F27" s="45">
        <v>725.332</v>
      </c>
      <c r="G27" s="46">
        <v>0</v>
      </c>
      <c r="H27" s="46">
        <f aca="true" t="shared" si="1" ref="H27:H38">PRODUCT(F27:G27)</f>
        <v>0</v>
      </c>
    </row>
    <row r="28" spans="1:8" ht="12.75">
      <c r="A28" s="44">
        <v>11</v>
      </c>
      <c r="B28" s="44" t="s">
        <v>109</v>
      </c>
      <c r="C28" s="44" t="s">
        <v>110</v>
      </c>
      <c r="D28" s="44" t="s">
        <v>111</v>
      </c>
      <c r="E28" s="44" t="s">
        <v>112</v>
      </c>
      <c r="F28" s="45">
        <v>388.053</v>
      </c>
      <c r="G28" s="46">
        <v>0</v>
      </c>
      <c r="H28" s="46">
        <f t="shared" si="1"/>
        <v>0</v>
      </c>
    </row>
    <row r="29" spans="1:8" ht="12.75">
      <c r="A29" s="44">
        <v>12</v>
      </c>
      <c r="B29" s="44" t="s">
        <v>109</v>
      </c>
      <c r="C29" s="44" t="s">
        <v>113</v>
      </c>
      <c r="D29" s="44" t="s">
        <v>114</v>
      </c>
      <c r="E29" s="44" t="s">
        <v>102</v>
      </c>
      <c r="F29" s="45">
        <v>725.332</v>
      </c>
      <c r="G29" s="46">
        <v>0</v>
      </c>
      <c r="H29" s="46">
        <f t="shared" si="1"/>
        <v>0</v>
      </c>
    </row>
    <row r="30" spans="1:8" ht="12.75">
      <c r="A30" s="44">
        <v>13</v>
      </c>
      <c r="B30" s="44" t="s">
        <v>109</v>
      </c>
      <c r="C30" s="44" t="s">
        <v>115</v>
      </c>
      <c r="D30" s="44" t="s">
        <v>116</v>
      </c>
      <c r="E30" s="44" t="s">
        <v>102</v>
      </c>
      <c r="F30" s="45">
        <v>834.132</v>
      </c>
      <c r="G30" s="46">
        <v>0</v>
      </c>
      <c r="H30" s="46">
        <f t="shared" si="1"/>
        <v>0</v>
      </c>
    </row>
    <row r="31" spans="1:8" ht="12.75">
      <c r="A31" s="44">
        <v>14</v>
      </c>
      <c r="B31" s="44" t="s">
        <v>109</v>
      </c>
      <c r="C31" s="44" t="s">
        <v>117</v>
      </c>
      <c r="D31" s="44" t="s">
        <v>118</v>
      </c>
      <c r="E31" s="44" t="s">
        <v>119</v>
      </c>
      <c r="F31" s="45">
        <v>2900</v>
      </c>
      <c r="G31" s="46">
        <v>0</v>
      </c>
      <c r="H31" s="46">
        <f t="shared" si="1"/>
        <v>0</v>
      </c>
    </row>
    <row r="32" spans="1:8" ht="12.75">
      <c r="A32" s="44">
        <v>15</v>
      </c>
      <c r="B32" s="44" t="s">
        <v>109</v>
      </c>
      <c r="C32" s="44" t="s">
        <v>120</v>
      </c>
      <c r="D32" s="44" t="s">
        <v>121</v>
      </c>
      <c r="E32" s="44" t="s">
        <v>119</v>
      </c>
      <c r="F32" s="45">
        <v>2900</v>
      </c>
      <c r="G32" s="46">
        <v>0</v>
      </c>
      <c r="H32" s="46">
        <f t="shared" si="1"/>
        <v>0</v>
      </c>
    </row>
    <row r="33" spans="1:8" ht="12.75">
      <c r="A33" s="44">
        <v>16</v>
      </c>
      <c r="B33" s="44" t="s">
        <v>109</v>
      </c>
      <c r="C33" s="44" t="s">
        <v>122</v>
      </c>
      <c r="D33" s="44" t="s">
        <v>123</v>
      </c>
      <c r="E33" s="44" t="s">
        <v>119</v>
      </c>
      <c r="F33" s="45">
        <v>4</v>
      </c>
      <c r="G33" s="46">
        <v>0</v>
      </c>
      <c r="H33" s="46">
        <f t="shared" si="1"/>
        <v>0</v>
      </c>
    </row>
    <row r="34" spans="1:8" ht="12.75">
      <c r="A34" s="44">
        <v>17</v>
      </c>
      <c r="B34" s="44" t="s">
        <v>109</v>
      </c>
      <c r="C34" s="44" t="s">
        <v>124</v>
      </c>
      <c r="D34" s="44" t="s">
        <v>125</v>
      </c>
      <c r="E34" s="44" t="s">
        <v>119</v>
      </c>
      <c r="F34" s="45">
        <v>5</v>
      </c>
      <c r="G34" s="46">
        <v>0</v>
      </c>
      <c r="H34" s="46">
        <f t="shared" si="1"/>
        <v>0</v>
      </c>
    </row>
    <row r="35" spans="1:8" ht="12.75">
      <c r="A35" s="44">
        <v>18</v>
      </c>
      <c r="B35" s="44" t="s">
        <v>109</v>
      </c>
      <c r="C35" s="44" t="s">
        <v>126</v>
      </c>
      <c r="D35" s="44" t="s">
        <v>127</v>
      </c>
      <c r="E35" s="44" t="s">
        <v>119</v>
      </c>
      <c r="F35" s="45">
        <v>1</v>
      </c>
      <c r="G35" s="46">
        <v>0</v>
      </c>
      <c r="H35" s="46">
        <f t="shared" si="1"/>
        <v>0</v>
      </c>
    </row>
    <row r="36" spans="1:8" ht="12.75">
      <c r="A36" s="44">
        <v>19</v>
      </c>
      <c r="B36" s="44" t="s">
        <v>109</v>
      </c>
      <c r="C36" s="44" t="s">
        <v>128</v>
      </c>
      <c r="D36" s="44" t="s">
        <v>129</v>
      </c>
      <c r="E36" s="44" t="s">
        <v>119</v>
      </c>
      <c r="F36" s="45">
        <v>61.71</v>
      </c>
      <c r="G36" s="46">
        <v>0</v>
      </c>
      <c r="H36" s="46">
        <f t="shared" si="1"/>
        <v>0</v>
      </c>
    </row>
    <row r="37" spans="1:8" ht="12.75">
      <c r="A37" s="44">
        <v>20</v>
      </c>
      <c r="B37" s="44" t="s">
        <v>109</v>
      </c>
      <c r="C37" s="44" t="s">
        <v>130</v>
      </c>
      <c r="D37" s="44" t="s">
        <v>131</v>
      </c>
      <c r="E37" s="44" t="s">
        <v>119</v>
      </c>
      <c r="F37" s="45">
        <v>61.413</v>
      </c>
      <c r="G37" s="46">
        <v>0</v>
      </c>
      <c r="H37" s="46">
        <f t="shared" si="1"/>
        <v>0</v>
      </c>
    </row>
    <row r="38" spans="1:8" ht="12.75">
      <c r="A38" s="44">
        <v>21</v>
      </c>
      <c r="B38" s="44" t="s">
        <v>109</v>
      </c>
      <c r="C38" s="44" t="s">
        <v>132</v>
      </c>
      <c r="D38" s="44" t="s">
        <v>133</v>
      </c>
      <c r="E38" s="44" t="s">
        <v>84</v>
      </c>
      <c r="F38" s="45">
        <v>2.625</v>
      </c>
      <c r="G38" s="46">
        <v>0</v>
      </c>
      <c r="H38" s="46">
        <f t="shared" si="1"/>
        <v>0</v>
      </c>
    </row>
    <row r="39" spans="1:8" ht="12.75">
      <c r="A39" s="44"/>
      <c r="B39" s="44"/>
      <c r="C39" s="44"/>
      <c r="D39" s="52" t="s">
        <v>134</v>
      </c>
      <c r="E39" s="44"/>
      <c r="F39" s="45"/>
      <c r="G39" s="46"/>
      <c r="H39" s="53">
        <f>SUM(H27:H38)</f>
        <v>0</v>
      </c>
    </row>
    <row r="40" spans="1:8" ht="12.75">
      <c r="A40" s="44"/>
      <c r="B40" s="44"/>
      <c r="C40" s="44"/>
      <c r="D40" s="44"/>
      <c r="E40" s="44"/>
      <c r="F40" s="45"/>
      <c r="G40" s="46"/>
      <c r="H40" s="46"/>
    </row>
    <row r="41" spans="1:8" ht="12.75">
      <c r="A41" s="44"/>
      <c r="B41" s="44"/>
      <c r="C41" s="44"/>
      <c r="D41" s="52" t="s">
        <v>135</v>
      </c>
      <c r="E41" s="44"/>
      <c r="F41" s="45"/>
      <c r="G41" s="46"/>
      <c r="H41" s="53"/>
    </row>
    <row r="42" spans="1:8" ht="12.75">
      <c r="A42" s="44">
        <v>22</v>
      </c>
      <c r="B42" s="44" t="s">
        <v>138</v>
      </c>
      <c r="C42" s="44" t="s">
        <v>136</v>
      </c>
      <c r="D42" s="44" t="s">
        <v>137</v>
      </c>
      <c r="E42" s="44" t="s">
        <v>102</v>
      </c>
      <c r="F42" s="45">
        <v>1339.892</v>
      </c>
      <c r="G42" s="46">
        <v>0</v>
      </c>
      <c r="H42" s="46">
        <f>PRODUCT(F42:G42)</f>
        <v>0</v>
      </c>
    </row>
    <row r="43" spans="1:8" ht="12.75">
      <c r="A43" s="44">
        <v>23</v>
      </c>
      <c r="B43" s="44" t="s">
        <v>138</v>
      </c>
      <c r="C43" s="44" t="s">
        <v>139</v>
      </c>
      <c r="D43" s="44" t="s">
        <v>140</v>
      </c>
      <c r="E43" s="44" t="s">
        <v>141</v>
      </c>
      <c r="F43" s="45">
        <v>124.583</v>
      </c>
      <c r="G43" s="46">
        <v>0</v>
      </c>
      <c r="H43" s="46">
        <f>PRODUCT(F43:G43)</f>
        <v>0</v>
      </c>
    </row>
    <row r="44" spans="1:8" ht="12.75">
      <c r="A44" s="44">
        <v>24</v>
      </c>
      <c r="B44" s="44" t="s">
        <v>138</v>
      </c>
      <c r="C44" s="44" t="s">
        <v>142</v>
      </c>
      <c r="D44" s="44" t="s">
        <v>143</v>
      </c>
      <c r="E44" s="44" t="s">
        <v>102</v>
      </c>
      <c r="F44" s="45">
        <v>28.05</v>
      </c>
      <c r="G44" s="46">
        <v>0</v>
      </c>
      <c r="H44" s="46">
        <f>PRODUCT(F44:G44)</f>
        <v>0</v>
      </c>
    </row>
    <row r="45" spans="1:8" ht="12.75">
      <c r="A45" s="44">
        <v>25</v>
      </c>
      <c r="B45" s="44" t="s">
        <v>138</v>
      </c>
      <c r="C45" s="44" t="s">
        <v>139</v>
      </c>
      <c r="D45" s="44" t="s">
        <v>140</v>
      </c>
      <c r="E45" s="44" t="s">
        <v>141</v>
      </c>
      <c r="F45" s="45">
        <v>3.352</v>
      </c>
      <c r="G45" s="46">
        <v>0</v>
      </c>
      <c r="H45" s="46">
        <f>PRODUCT(F45:G45)</f>
        <v>0</v>
      </c>
    </row>
    <row r="46" spans="1:8" ht="12.75">
      <c r="A46" s="44">
        <v>26</v>
      </c>
      <c r="B46" s="44" t="s">
        <v>138</v>
      </c>
      <c r="C46" s="44" t="s">
        <v>146</v>
      </c>
      <c r="D46" s="44" t="s">
        <v>147</v>
      </c>
      <c r="E46" s="44" t="s">
        <v>84</v>
      </c>
      <c r="F46" s="45">
        <v>4.921</v>
      </c>
      <c r="G46" s="46">
        <v>0</v>
      </c>
      <c r="H46" s="46">
        <f>PRODUCT(F46:G46)</f>
        <v>0</v>
      </c>
    </row>
    <row r="47" spans="1:8" ht="12.75">
      <c r="A47" s="44"/>
      <c r="B47" s="44"/>
      <c r="C47" s="44"/>
      <c r="D47" s="52" t="s">
        <v>148</v>
      </c>
      <c r="E47" s="44"/>
      <c r="F47" s="45"/>
      <c r="G47" s="46"/>
      <c r="H47" s="53">
        <f>SUM(H42:H46)</f>
        <v>0</v>
      </c>
    </row>
    <row r="48" spans="1:8" ht="12.75">
      <c r="A48" s="44"/>
      <c r="B48" s="44"/>
      <c r="C48" s="44"/>
      <c r="D48" s="44"/>
      <c r="E48" s="44"/>
      <c r="F48" s="45"/>
      <c r="G48" s="46"/>
      <c r="H48" s="46"/>
    </row>
    <row r="49" spans="1:8" ht="12.75">
      <c r="A49" s="44"/>
      <c r="B49" s="44"/>
      <c r="C49" s="44"/>
      <c r="D49" s="52" t="s">
        <v>149</v>
      </c>
      <c r="E49" s="44"/>
      <c r="F49" s="45"/>
      <c r="G49" s="46"/>
      <c r="H49" s="53"/>
    </row>
    <row r="50" spans="1:8" ht="12.75">
      <c r="A50" s="44">
        <v>30</v>
      </c>
      <c r="B50" s="44" t="s">
        <v>152</v>
      </c>
      <c r="C50" s="44" t="s">
        <v>150</v>
      </c>
      <c r="D50" s="44" t="s">
        <v>151</v>
      </c>
      <c r="E50" s="44" t="s">
        <v>112</v>
      </c>
      <c r="F50" s="45">
        <v>1</v>
      </c>
      <c r="G50" s="46">
        <v>0</v>
      </c>
      <c r="H50" s="46">
        <f aca="true" t="shared" si="2" ref="H50:H55">PRODUCT(F50:G50)</f>
        <v>0</v>
      </c>
    </row>
    <row r="51" spans="1:8" ht="12.75">
      <c r="A51" s="44">
        <v>31</v>
      </c>
      <c r="B51" s="44" t="s">
        <v>152</v>
      </c>
      <c r="C51" s="44" t="s">
        <v>153</v>
      </c>
      <c r="D51" s="44" t="s">
        <v>154</v>
      </c>
      <c r="E51" s="44" t="s">
        <v>119</v>
      </c>
      <c r="F51" s="45">
        <v>2</v>
      </c>
      <c r="G51" s="46">
        <v>0</v>
      </c>
      <c r="H51" s="46">
        <f t="shared" si="2"/>
        <v>0</v>
      </c>
    </row>
    <row r="52" spans="1:8" ht="12.75">
      <c r="A52" s="44">
        <v>32</v>
      </c>
      <c r="B52" s="44" t="s">
        <v>152</v>
      </c>
      <c r="C52" s="44" t="s">
        <v>155</v>
      </c>
      <c r="D52" s="44" t="s">
        <v>156</v>
      </c>
      <c r="E52" s="44" t="s">
        <v>84</v>
      </c>
      <c r="F52" s="45">
        <v>0.036</v>
      </c>
      <c r="G52" s="46">
        <v>0</v>
      </c>
      <c r="H52" s="46">
        <f t="shared" si="2"/>
        <v>0</v>
      </c>
    </row>
    <row r="53" spans="1:8" ht="12.75">
      <c r="A53" s="44">
        <v>27</v>
      </c>
      <c r="B53" s="44" t="s">
        <v>152</v>
      </c>
      <c r="C53" s="44" t="s">
        <v>157</v>
      </c>
      <c r="D53" s="44" t="s">
        <v>158</v>
      </c>
      <c r="E53" s="44" t="s">
        <v>119</v>
      </c>
      <c r="F53" s="45">
        <v>2</v>
      </c>
      <c r="G53" s="46">
        <v>0</v>
      </c>
      <c r="H53" s="46">
        <f t="shared" si="2"/>
        <v>0</v>
      </c>
    </row>
    <row r="54" spans="1:8" ht="12.75">
      <c r="A54" s="44">
        <v>28</v>
      </c>
      <c r="B54" s="44" t="s">
        <v>152</v>
      </c>
      <c r="C54" s="44" t="s">
        <v>159</v>
      </c>
      <c r="D54" s="44" t="s">
        <v>160</v>
      </c>
      <c r="E54" s="44" t="s">
        <v>119</v>
      </c>
      <c r="F54" s="45">
        <v>2</v>
      </c>
      <c r="G54" s="46">
        <v>0</v>
      </c>
      <c r="H54" s="46">
        <f t="shared" si="2"/>
        <v>0</v>
      </c>
    </row>
    <row r="55" spans="1:8" ht="12.75">
      <c r="A55" s="44">
        <v>29</v>
      </c>
      <c r="B55" s="44" t="s">
        <v>152</v>
      </c>
      <c r="C55" s="44" t="s">
        <v>161</v>
      </c>
      <c r="D55" s="44" t="s">
        <v>162</v>
      </c>
      <c r="E55" s="44" t="s">
        <v>119</v>
      </c>
      <c r="F55" s="45">
        <v>2</v>
      </c>
      <c r="G55" s="46">
        <v>0</v>
      </c>
      <c r="H55" s="46">
        <f t="shared" si="2"/>
        <v>0</v>
      </c>
    </row>
    <row r="56" spans="1:8" ht="12.75">
      <c r="A56" s="44"/>
      <c r="B56" s="44"/>
      <c r="C56" s="44"/>
      <c r="D56" s="52" t="s">
        <v>163</v>
      </c>
      <c r="E56" s="44"/>
      <c r="F56" s="45"/>
      <c r="G56" s="46"/>
      <c r="H56" s="53">
        <f>SUM(H50:H55)</f>
        <v>0</v>
      </c>
    </row>
    <row r="57" spans="1:8" ht="12.75">
      <c r="A57" s="44"/>
      <c r="B57" s="44"/>
      <c r="C57" s="44"/>
      <c r="D57" s="44"/>
      <c r="E57" s="44"/>
      <c r="F57" s="45"/>
      <c r="G57" s="46"/>
      <c r="H57" s="46"/>
    </row>
    <row r="58" spans="1:8" ht="12.75">
      <c r="A58" s="44"/>
      <c r="B58" s="44"/>
      <c r="C58" s="44"/>
      <c r="D58" s="52" t="s">
        <v>164</v>
      </c>
      <c r="E58" s="44"/>
      <c r="F58" s="45"/>
      <c r="G58" s="46"/>
      <c r="H58" s="53"/>
    </row>
    <row r="59" spans="1:8" ht="12.75">
      <c r="A59" s="44">
        <v>33</v>
      </c>
      <c r="B59" s="44" t="s">
        <v>167</v>
      </c>
      <c r="C59" s="44" t="s">
        <v>165</v>
      </c>
      <c r="D59" s="44" t="s">
        <v>166</v>
      </c>
      <c r="E59" s="44" t="s">
        <v>102</v>
      </c>
      <c r="F59" s="45">
        <v>53.372</v>
      </c>
      <c r="G59" s="46">
        <v>0</v>
      </c>
      <c r="H59" s="46">
        <f>PRODUCT(F59:G59)</f>
        <v>0</v>
      </c>
    </row>
    <row r="60" spans="1:8" ht="12.75">
      <c r="A60" s="44">
        <v>34</v>
      </c>
      <c r="B60" s="44" t="s">
        <v>167</v>
      </c>
      <c r="C60" s="44" t="s">
        <v>168</v>
      </c>
      <c r="D60" s="44" t="s">
        <v>169</v>
      </c>
      <c r="E60" s="44" t="s">
        <v>102</v>
      </c>
      <c r="F60" s="45">
        <v>58.709</v>
      </c>
      <c r="G60" s="46">
        <v>0</v>
      </c>
      <c r="H60" s="46">
        <f>PRODUCT(F60:G60)</f>
        <v>0</v>
      </c>
    </row>
    <row r="61" spans="1:8" ht="12.75">
      <c r="A61" s="44">
        <v>35</v>
      </c>
      <c r="B61" s="44" t="s">
        <v>167</v>
      </c>
      <c r="C61" s="44" t="s">
        <v>170</v>
      </c>
      <c r="D61" s="44" t="s">
        <v>171</v>
      </c>
      <c r="E61" s="44" t="s">
        <v>141</v>
      </c>
      <c r="F61" s="45">
        <v>1.334</v>
      </c>
      <c r="G61" s="46">
        <v>0</v>
      </c>
      <c r="H61" s="46">
        <f>PRODUCT(F61:G61)</f>
        <v>0</v>
      </c>
    </row>
    <row r="62" spans="1:8" ht="12.75">
      <c r="A62" s="44">
        <v>36</v>
      </c>
      <c r="B62" s="44" t="s">
        <v>167</v>
      </c>
      <c r="C62" s="44" t="s">
        <v>172</v>
      </c>
      <c r="D62" s="44" t="s">
        <v>173</v>
      </c>
      <c r="E62" s="44" t="s">
        <v>84</v>
      </c>
      <c r="F62" s="45">
        <v>0.883</v>
      </c>
      <c r="G62" s="46">
        <v>0</v>
      </c>
      <c r="H62" s="46">
        <f>PRODUCT(F62:G62)</f>
        <v>0</v>
      </c>
    </row>
    <row r="63" spans="1:8" ht="12.75">
      <c r="A63" s="44"/>
      <c r="B63" s="44"/>
      <c r="C63" s="44"/>
      <c r="D63" s="52" t="s">
        <v>174</v>
      </c>
      <c r="E63" s="44"/>
      <c r="F63" s="45"/>
      <c r="G63" s="46"/>
      <c r="H63" s="53">
        <f>SUM(H59:H62)</f>
        <v>0</v>
      </c>
    </row>
    <row r="64" spans="1:8" ht="12.75">
      <c r="A64" s="44"/>
      <c r="B64" s="44"/>
      <c r="C64" s="44"/>
      <c r="D64" s="44"/>
      <c r="E64" s="44"/>
      <c r="F64" s="45"/>
      <c r="G64" s="46"/>
      <c r="H64" s="46"/>
    </row>
    <row r="65" spans="1:8" ht="12.75">
      <c r="A65" s="44"/>
      <c r="B65" s="44"/>
      <c r="C65" s="44"/>
      <c r="D65" s="52" t="s">
        <v>175</v>
      </c>
      <c r="E65" s="44"/>
      <c r="F65" s="45"/>
      <c r="G65" s="46"/>
      <c r="H65" s="53"/>
    </row>
    <row r="66" spans="1:8" ht="12.75">
      <c r="A66" s="44">
        <v>37</v>
      </c>
      <c r="B66" s="44" t="s">
        <v>178</v>
      </c>
      <c r="C66" s="44" t="s">
        <v>176</v>
      </c>
      <c r="D66" s="44" t="s">
        <v>177</v>
      </c>
      <c r="E66" s="44" t="s">
        <v>112</v>
      </c>
      <c r="F66" s="45">
        <v>109.5</v>
      </c>
      <c r="G66" s="46">
        <v>0</v>
      </c>
      <c r="H66" s="46">
        <f>PRODUCT(F66:G66)</f>
        <v>0</v>
      </c>
    </row>
    <row r="67" spans="1:8" ht="12.75">
      <c r="A67" s="44">
        <v>38</v>
      </c>
      <c r="B67" s="44" t="s">
        <v>178</v>
      </c>
      <c r="C67" s="44" t="s">
        <v>179</v>
      </c>
      <c r="D67" s="44" t="s">
        <v>180</v>
      </c>
      <c r="E67" s="44" t="s">
        <v>102</v>
      </c>
      <c r="F67" s="45">
        <v>2.45</v>
      </c>
      <c r="G67" s="46">
        <v>0</v>
      </c>
      <c r="H67" s="46">
        <f>PRODUCT(F67:G67)</f>
        <v>0</v>
      </c>
    </row>
    <row r="68" spans="1:8" ht="12.75">
      <c r="A68" s="44"/>
      <c r="B68" s="44"/>
      <c r="C68" s="44"/>
      <c r="D68" s="52" t="s">
        <v>181</v>
      </c>
      <c r="E68" s="44"/>
      <c r="F68" s="45"/>
      <c r="G68" s="46"/>
      <c r="H68" s="53">
        <f>SUM(H66:H67)</f>
        <v>0</v>
      </c>
    </row>
    <row r="69" spans="1:8" ht="12.75">
      <c r="A69" s="44"/>
      <c r="B69" s="44"/>
      <c r="C69" s="44"/>
      <c r="D69" s="44"/>
      <c r="E69" s="44"/>
      <c r="F69" s="45"/>
      <c r="G69" s="46"/>
      <c r="H69" s="46"/>
    </row>
    <row r="70" spans="1:8" ht="12.75">
      <c r="A70" s="44"/>
      <c r="B70" s="44"/>
      <c r="C70" s="44"/>
      <c r="D70" s="54" t="s">
        <v>182</v>
      </c>
      <c r="E70" s="44"/>
      <c r="F70" s="45"/>
      <c r="G70" s="46"/>
      <c r="H70" s="55">
        <f>SUM(H68,H63,H56,H47,H39)</f>
        <v>0</v>
      </c>
    </row>
    <row r="71" spans="1:8" ht="12.75">
      <c r="A71" s="44"/>
      <c r="B71" s="44"/>
      <c r="C71" s="44"/>
      <c r="D71" s="44"/>
      <c r="E71" s="44"/>
      <c r="F71" s="45"/>
      <c r="G71" s="46"/>
      <c r="H71" s="46"/>
    </row>
    <row r="72" spans="1:8" ht="12.75">
      <c r="A72" s="44"/>
      <c r="B72" s="44"/>
      <c r="C72" s="44"/>
      <c r="D72" s="52" t="s">
        <v>183</v>
      </c>
      <c r="E72" s="44"/>
      <c r="F72" s="45"/>
      <c r="G72" s="46"/>
      <c r="H72" s="53"/>
    </row>
    <row r="73" spans="1:8" ht="12.75">
      <c r="A73" s="44">
        <v>9</v>
      </c>
      <c r="B73" s="44" t="s">
        <v>187</v>
      </c>
      <c r="C73" s="44" t="s">
        <v>184</v>
      </c>
      <c r="D73" s="44" t="s">
        <v>185</v>
      </c>
      <c r="E73" s="44" t="s">
        <v>186</v>
      </c>
      <c r="F73" s="45">
        <v>1</v>
      </c>
      <c r="G73" s="46">
        <v>0</v>
      </c>
      <c r="H73" s="46">
        <f>PRODUCT(F73:G73)</f>
        <v>0</v>
      </c>
    </row>
    <row r="74" spans="1:8" ht="12.75">
      <c r="A74" s="44"/>
      <c r="B74" s="44"/>
      <c r="C74" s="44"/>
      <c r="D74" s="52" t="s">
        <v>188</v>
      </c>
      <c r="E74" s="44"/>
      <c r="F74" s="45"/>
      <c r="G74" s="46"/>
      <c r="H74" s="53">
        <f>SUM(H73)</f>
        <v>0</v>
      </c>
    </row>
    <row r="75" spans="1:8" ht="12.75">
      <c r="A75" s="44"/>
      <c r="B75" s="44"/>
      <c r="C75" s="44"/>
      <c r="D75" s="44"/>
      <c r="E75" s="44"/>
      <c r="F75" s="45"/>
      <c r="G75" s="46"/>
      <c r="H75" s="46"/>
    </row>
    <row r="76" spans="1:8" ht="12.75">
      <c r="A76" s="44"/>
      <c r="B76" s="44"/>
      <c r="C76" s="44"/>
      <c r="D76" s="54" t="s">
        <v>189</v>
      </c>
      <c r="E76" s="44"/>
      <c r="F76" s="45"/>
      <c r="G76" s="46"/>
      <c r="H76" s="55">
        <f>SUM(H74)</f>
        <v>0</v>
      </c>
    </row>
    <row r="77" spans="1:8" ht="12.75">
      <c r="A77" s="44"/>
      <c r="B77" s="44"/>
      <c r="C77" s="44"/>
      <c r="D77" s="44"/>
      <c r="E77" s="44"/>
      <c r="F77" s="45"/>
      <c r="G77" s="46"/>
      <c r="H77" s="46"/>
    </row>
    <row r="78" spans="1:8" ht="12.75">
      <c r="A78" s="44"/>
      <c r="B78" s="44"/>
      <c r="C78" s="44"/>
      <c r="D78" s="52"/>
      <c r="E78" s="44"/>
      <c r="F78" s="45"/>
      <c r="G78" s="46"/>
      <c r="H78" s="53"/>
    </row>
    <row r="79" spans="1:8" ht="12.75">
      <c r="A79" s="44"/>
      <c r="B79" s="44"/>
      <c r="C79" s="44"/>
      <c r="D79" s="56" t="s">
        <v>190</v>
      </c>
      <c r="E79" s="44"/>
      <c r="F79" s="45"/>
      <c r="G79" s="46"/>
      <c r="H79" s="57">
        <f>SUM(H76,H70,H24)</f>
        <v>0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stomatolog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Landa</dc:creator>
  <cp:keywords/>
  <dc:description/>
  <cp:lastModifiedBy>kesler.jiri</cp:lastModifiedBy>
  <dcterms:created xsi:type="dcterms:W3CDTF">2007-09-17T09:40:34Z</dcterms:created>
  <dcterms:modified xsi:type="dcterms:W3CDTF">2014-05-21T11:38:00Z</dcterms:modified>
  <cp:category/>
  <cp:version/>
  <cp:contentType/>
  <cp:contentStatus/>
</cp:coreProperties>
</file>